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ДЧБ" sheetId="1" r:id="rId1"/>
  </sheets>
  <definedNames>
    <definedName name="APPT" localSheetId="0">'ДЧБ'!#REF!</definedName>
    <definedName name="FIO" localSheetId="0">'ДЧБ'!$E$15</definedName>
    <definedName name="LAST_CELL" localSheetId="0">'ДЧБ'!#REF!</definedName>
    <definedName name="SIGN" localSheetId="0">'ДЧБ'!$A$15:$G$15</definedName>
    <definedName name="_xlnm.Print_Titles" localSheetId="0">'ДЧБ'!$9:$9</definedName>
    <definedName name="_xlnm.Print_Area" localSheetId="0">'ДЧБ'!$A$1:$D$242</definedName>
  </definedNames>
  <calcPr fullCalcOnLoad="1"/>
</workbook>
</file>

<file path=xl/sharedStrings.xml><?xml version="1.0" encoding="utf-8"?>
<sst xmlns="http://schemas.openxmlformats.org/spreadsheetml/2006/main" count="502" uniqueCount="340">
  <si>
    <t>Наименование Гл. администратор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</si>
  <si>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</si>
  <si>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</si>
  <si>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</si>
  <si>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</si>
  <si>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</si>
  <si>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</si>
  <si>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</si>
  <si>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</si>
  <si>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</si>
  <si>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</si>
  <si>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</si>
  <si>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</si>
  <si>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</si>
  <si>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</si>
  <si>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</si>
  <si>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</si>
  <si>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</si>
  <si>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</si>
  <si>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</si>
  <si>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</si>
  <si>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</si>
  <si>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</si>
  <si>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</si>
  <si>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</si>
  <si>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</si>
  <si>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</si>
  <si>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</si>
  <si>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</si>
  <si>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</si>
  <si>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</si>
  <si>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</si>
  <si>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</si>
  <si>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</si>
  <si>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</si>
  <si>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</si>
  <si>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Министерство внутренних дел Российской Федерации</t>
  </si>
  <si>
    <t>Министерство образования и высшей школы  Ресублики Коми</t>
  </si>
  <si>
    <t>Администрация муниципального образования городского округа "Воркута"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</si>
  <si>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</si>
  <si>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</si>
  <si>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</si>
  <si>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</si>
  <si>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</si>
  <si>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</si>
  <si>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</si>
  <si>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</si>
  <si>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городского хозяйства и благоустройства администрации муниципального образования городского округа "Воркута"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</si>
  <si>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</si>
  <si>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Управление культуры администрации муниципального образования городского округа "Воркута"</t>
  </si>
  <si>
    <t>Комитет по управлению муниципальным имуществом администрации муниципального образования городского округа "Воркута"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</si>
  <si>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</si>
  <si>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</si>
  <si>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</si>
  <si>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</si>
  <si>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Управление физической культуры и спорта администрации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</si>
  <si>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</si>
  <si>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</si>
  <si>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городских округов</t>
  </si>
  <si>
    <t>Финансовое управление администрации муниципального образования городского округа "Воркута"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</si>
  <si>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</si>
  <si>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</si>
  <si>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048 Управление федеральной службы по надзору в сфере природопользования по Республике Коми</t>
  </si>
  <si>
    <t>100 Федеральное казначейство</t>
  </si>
  <si>
    <t>182 Федеральная налоговая служба</t>
  </si>
  <si>
    <t>188 Министерство внутренних дел Российской Федерации</t>
  </si>
  <si>
    <t>843 Служба Республики Коми строительного, жилищного и технического надзора (контроля)</t>
  </si>
  <si>
    <t>923 Администрация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</si>
  <si>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</si>
  <si>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</si>
  <si>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</si>
  <si>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964 Управление физической культуры и спорта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</si>
  <si>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</si>
  <si>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992 Финансовое управление администрации муниципального образования городского округа "Воркута"</t>
  </si>
  <si>
    <t>Код бюджетной классификации</t>
  </si>
  <si>
    <t>Наименование кода</t>
  </si>
  <si>
    <t>Кассовое исполнение</t>
  </si>
  <si>
    <t>ДОХОДЫ БЮДЖЕТА</t>
  </si>
  <si>
    <t>875 Министерство образования и высшей школы  Ресублики Коми</t>
  </si>
  <si>
    <t>МУНИЦИПАЛЬНОГО ОБРАЗОВАНИЯ ГОРОДСКОГО ОКРУГА «ВОРКУТА»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</si>
  <si>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</si>
  <si>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</si>
  <si>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</si>
  <si>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</si>
  <si>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</si>
  <si>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</si>
  <si>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1</t>
  </si>
  <si>
    <t>2</t>
  </si>
  <si>
    <t>3</t>
  </si>
  <si>
    <t>Государственная пошлина за выдачу разрешения на установку рекламной конструкции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</si>
  <si>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</si>
  <si>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</si>
  <si>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</si>
  <si>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</si>
  <si>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</si>
  <si>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</si>
  <si>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2 19 60 010 04 0000 150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</si>
  <si>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</si>
  <si>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1 16 10123 01 0041 140</t>
  </si>
  <si>
    <t>1 12 01010 01 6000 120</t>
  </si>
  <si>
    <t>1 03 02231 01 0000 110</t>
  </si>
  <si>
    <t>1 03 02241 01 0000 110</t>
  </si>
  <si>
    <t>1 03 02251 01 0000 110</t>
  </si>
  <si>
    <t>1 03 02261 01 0000 110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</si>
  <si>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</si>
  <si>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</si>
  <si>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890 Министерство юстиции Республики Коми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</si>
  <si>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</si>
  <si>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</si>
  <si>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1 14 02042 04 0000 440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</si>
  <si>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</si>
  <si>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</si>
  <si>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</si>
  <si>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</si>
  <si>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1 16 10031 04 0000 140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</si>
  <si>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</si>
  <si>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</si>
  <si>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</si>
  <si>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Прочие дотации бюджетам городских округов</t>
  </si>
  <si>
    <t>2 02 19999 04 0000 150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</si>
  <si>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</si>
  <si>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</si>
  <si>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</si>
  <si>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</si>
  <si>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</si>
  <si>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</si>
  <si>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</si>
  <si>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</si>
  <si>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</si>
  <si>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</si>
  <si>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1 05 01011 01 1000 110</t>
  </si>
  <si>
    <t>1 05 01011 01 2100 110</t>
  </si>
  <si>
    <t>1 05 01011 01 3000 110</t>
  </si>
  <si>
    <t>1 05 01012 01 2100 110</t>
  </si>
  <si>
    <t>1 05 01021 01 1000 110</t>
  </si>
  <si>
    <t>1 05 01021 01 2100 110</t>
  </si>
  <si>
    <t>1 05 01021 01 3000 110</t>
  </si>
  <si>
    <t>1 05 02010 02 1000 110</t>
  </si>
  <si>
    <t>1 05 02010 02 2100 110</t>
  </si>
  <si>
    <t>1 05 02010 02 3000 110</t>
  </si>
  <si>
    <t>1 05 03010 01 1000 110</t>
  </si>
  <si>
    <t>1 05 04010 02 1000 110</t>
  </si>
  <si>
    <t>1 05 04010 02 2100 110</t>
  </si>
  <si>
    <t>1 06 01020 04 1000 110</t>
  </si>
  <si>
    <t>1 06 01020 04 2100 110</t>
  </si>
  <si>
    <t>1 06 06032 04 1000 110</t>
  </si>
  <si>
    <t>1 06 06032 04 2100 110</t>
  </si>
  <si>
    <t>1 06 06032 04 3000 110</t>
  </si>
  <si>
    <t>1 06 06042 04 1000 110</t>
  </si>
  <si>
    <t>1 06 06042 04 2100 110</t>
  </si>
  <si>
    <t>1 08 07150 01 1000 110</t>
  </si>
  <si>
    <t>1 16 01063 01 0009 140</t>
  </si>
  <si>
    <t>1 16 01063 01 0101 140</t>
  </si>
  <si>
    <t>1 16 01063 01 9000 140</t>
  </si>
  <si>
    <t>1 16 01073 01 0027 140</t>
  </si>
  <si>
    <t>1 16 01203 01 0021 140</t>
  </si>
  <si>
    <t>1 16 01203 01 9000 140</t>
  </si>
  <si>
    <t>1 16 01053 01 9000 140</t>
  </si>
  <si>
    <t>1 16 01063 01 0091 140</t>
  </si>
  <si>
    <t>1 16 01073 01 9000 140</t>
  </si>
  <si>
    <t>1 16 01093 01 0011 140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</si>
  <si>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</si>
  <si>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</si>
  <si>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</si>
  <si>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</si>
  <si>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</si>
  <si>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1 16 01153 01 9000 140</t>
  </si>
  <si>
    <t>1 16 01173 01 0008 140</t>
  </si>
  <si>
    <t>1 16 01173 01 9000 140</t>
  </si>
  <si>
    <t>1 16 01193 01 0005 140</t>
  </si>
  <si>
    <t>1 16 01193 01 0007 140</t>
  </si>
  <si>
    <t>1 16 01193 01 0013 140</t>
  </si>
  <si>
    <t>1 16 01193 01 0029 140</t>
  </si>
  <si>
    <t>1 16 01193 01 9000 140</t>
  </si>
  <si>
    <t>1 11 05034 04 0000 120</t>
  </si>
  <si>
    <t>1 11 07014 04 0000 120</t>
  </si>
  <si>
    <t>1 13 02064 04 0000 130</t>
  </si>
  <si>
    <t>1 16 07010 04 0000 140</t>
  </si>
  <si>
    <t>1 16 09040 04 0000 140</t>
  </si>
  <si>
    <t>1 17 01040 04 0000 180</t>
  </si>
  <si>
    <t>2 02 29999 04 0000 150</t>
  </si>
  <si>
    <t>2 02 30024 04 0000 150</t>
  </si>
  <si>
    <t>2 02 35120 04 0000 150</t>
  </si>
  <si>
    <t>2 07 04050 04 0000 150</t>
  </si>
  <si>
    <t>1 13 01994 04 0000 130</t>
  </si>
  <si>
    <t>1 16 07090 04 0000 140</t>
  </si>
  <si>
    <t>2 02 20299 04 0000 150</t>
  </si>
  <si>
    <t>2 02 20302 00 0000 150</t>
  </si>
  <si>
    <t>2 02 25555 04 0000 150</t>
  </si>
  <si>
    <t>1 11 05012 04 0000 120</t>
  </si>
  <si>
    <t>1 11 05024 04 0000 120</t>
  </si>
  <si>
    <t>1 11 05074 04 0001 120</t>
  </si>
  <si>
    <t>1 11 05074 04 0002 120</t>
  </si>
  <si>
    <t>1 11 09044 04 0000 120</t>
  </si>
  <si>
    <t>1 14 02043 04 0000 410</t>
  </si>
  <si>
    <t>1 14 06012 04 0000 430</t>
  </si>
  <si>
    <t>1 17 05040 04 0000 180</t>
  </si>
  <si>
    <t>2 02 25304 04 0000 150</t>
  </si>
  <si>
    <t>2 02 30029 04 0000 150</t>
  </si>
  <si>
    <t>2 02 39999 04 0000 150</t>
  </si>
  <si>
    <t>2 02 15001 04 0000 150</t>
  </si>
  <si>
    <t>2 02 15002 04 0000 150</t>
  </si>
  <si>
    <t>(рублей)</t>
  </si>
  <si>
    <t>Прочие доходы от компенсации затрат бюджетов городских округов</t>
  </si>
  <si>
    <t>141Федеральная служба по надзору в сфере защиты прав потребителей и благополучия человека</t>
  </si>
  <si>
    <t>1 01 02010 01 2200 110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</si>
  <si>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</si>
  <si>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</si>
  <si>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</si>
  <si>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</si>
  <si>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</si>
  <si>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</si>
  <si>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</si>
  <si>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1 01 02040 01 1000 110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</si>
  <si>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</si>
  <si>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1 05 01022 01 1000 110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</si>
  <si>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</si>
  <si>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</si>
  <si>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</si>
  <si>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</si>
  <si>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</si>
  <si>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</si>
  <si>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</si>
  <si>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</si>
  <si>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</si>
  <si>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</si>
  <si>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</si>
  <si>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</si>
  <si>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</si>
  <si>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</si>
  <si>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</si>
  <si>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</si>
  <si>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1 16 01053 01 0035 140</t>
  </si>
  <si>
    <t>879 Министерство цифрового развития, связи и массовых коммуникаций Республики Коми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</si>
  <si>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</si>
  <si>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</si>
  <si>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</si>
  <si>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</si>
  <si>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</si>
  <si>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</si>
  <si>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</si>
  <si>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</si>
  <si>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</si>
  <si>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</si>
  <si>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</si>
  <si>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</si>
  <si>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</si>
  <si>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</si>
  <si>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</si>
  <si>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</si>
  <si>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</si>
  <si>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</si>
  <si>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</si>
  <si>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</si>
  <si>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</si>
  <si>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</si>
  <si>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</si>
  <si>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</si>
  <si>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</si>
  <si>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</si>
  <si>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</si>
  <si>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</si>
  <si>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</si>
  <si>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</si>
  <si>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1 16 01053 01 0059 140</t>
  </si>
  <si>
    <t xml:space="preserve"> 1 16 01073 01 0019 140</t>
  </si>
  <si>
    <t xml:space="preserve"> 1 16 01073 01 0027 140</t>
  </si>
  <si>
    <t>1 16 01083 01 0002 140</t>
  </si>
  <si>
    <t>1 16 01173 01 0007 140</t>
  </si>
  <si>
    <t>1 16 01193 01 0012 140</t>
  </si>
  <si>
    <t>1 16 01193 01 0401 140</t>
  </si>
  <si>
    <t>1 16 01203 01 0010 140</t>
  </si>
  <si>
    <t>1 16 01203 01 0012 140</t>
  </si>
  <si>
    <t>1 16 01333 01 0000 140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</si>
  <si>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</si>
  <si>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</si>
  <si>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</si>
  <si>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2 18 04030 04 0000 150</t>
  </si>
  <si>
    <t>2 19 25064 04 0000 150</t>
  </si>
  <si>
    <t>1 13 02994 04 0003 130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</si>
  <si>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</si>
  <si>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1 08 07173 01 4000 110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</si>
  <si>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</si>
  <si>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</si>
  <si>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1 16 01093 01 0003 140</t>
  </si>
  <si>
    <t>905 Контрольно-счетная комиссия муниципального образования городского округа "Воркута"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</si>
  <si>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</si>
  <si>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</si>
  <si>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</si>
  <si>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</si>
  <si>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</si>
  <si>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</si>
  <si>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</si>
  <si>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</si>
  <si>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</si>
  <si>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</si>
  <si>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</si>
  <si>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</si>
  <si>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</si>
  <si>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1 13 02994 04 0004 130</t>
  </si>
  <si>
    <t>1 16 10061 04 0000 140</t>
  </si>
  <si>
    <t>Доходы бюджетов городских округов от возврата иными организациями остатков субсидий прошлых лет</t>
  </si>
  <si>
    <t>92811705040040000180</t>
  </si>
  <si>
    <t>92820249999040000150</t>
  </si>
  <si>
    <t>Прочие межбюджетные трансферты, передаваемые бюджетам городских округов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</si>
  <si>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</si>
  <si>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</si>
  <si>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96420249999040000150</t>
  </si>
  <si>
    <t>Субсидии бюджетам городских округов на создание детских технопарков "Кванториум"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</si>
  <si>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</si>
  <si>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Дотации бюджетам городских округов на премирование победителей Всероссийского конкурса "Лучшая муниципальная практика"</t>
  </si>
  <si>
    <t xml:space="preserve"> 1 12 01030 01 6000 120</t>
  </si>
  <si>
    <t xml:space="preserve"> 1 12 01041 01 6000 120</t>
  </si>
  <si>
    <t>1 01 02010 01 5000 110</t>
  </si>
  <si>
    <t>1 01 02030 01 2200 110</t>
  </si>
  <si>
    <t>1 01 02080 01 1000 110</t>
  </si>
  <si>
    <t>1 01 02080 01 2100 110</t>
  </si>
  <si>
    <t>1 01 02080 01 3000 110</t>
  </si>
  <si>
    <t>1 05 01011 01 4000 110</t>
  </si>
  <si>
    <t>1 05 01021 01 4000 110</t>
  </si>
  <si>
    <t>1 05 01022 01 3000 110</t>
  </si>
  <si>
    <t xml:space="preserve"> 1 05 02020 02 2100 110</t>
  </si>
  <si>
    <t xml:space="preserve"> 1 08 03010 01 4000 110</t>
  </si>
  <si>
    <t>1 16 01053 01 0063 140</t>
  </si>
  <si>
    <t>1 16 01063 01 0008 140</t>
  </si>
  <si>
    <t>1 16 01073 01 0017 140</t>
  </si>
  <si>
    <t>1 16 01093 01 9000 140</t>
  </si>
  <si>
    <t>1 16 01143 01 017 1140</t>
  </si>
  <si>
    <t xml:space="preserve"> 1 16 01153 01 0006 140</t>
  </si>
  <si>
    <t>1 16 01183 01 0000 140</t>
  </si>
  <si>
    <t>1 16 01193 01 0020 140</t>
  </si>
  <si>
    <t xml:space="preserve">  1 16 01203 01 0007 140</t>
  </si>
  <si>
    <t>1 16 01203 01 0013 140</t>
  </si>
  <si>
    <t>Прочие доходы от компенсации затрат бюджетов городских округов (прочие поступления)</t>
  </si>
  <si>
    <t>2 02 25519 04 0000 150</t>
  </si>
  <si>
    <t>2 02 25590 04 0000 150</t>
  </si>
  <si>
    <t>2 02 25173 04 0000 150</t>
  </si>
  <si>
    <t>2 19 45303 04 0000 150</t>
  </si>
  <si>
    <t>2 02 15399 04 0000 150</t>
  </si>
  <si>
    <t>ЗА 2022 ГОД  ПО КОДАМ КЛАССИФИКАЦИИ ДОХОДОВ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</si>
</sst>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2" fillId="0" borderId="2">
      <alignment horizontal="left" vertical="top" wrapText="1"/>
      <protection/>
    </xf>
    <xf numFmtId="4" fontId="32" fillId="0" borderId="3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5" fillId="0" borderId="14" xfId="0" applyNumberFormat="1" applyFont="1" applyBorder="1" applyAlignment="1" applyProtection="1">
      <alignment horizontal="right"/>
      <protection/>
    </xf>
    <xf numFmtId="0" fontId="48" fillId="0" borderId="13" xfId="34" applyNumberFormat="1" applyFont="1" applyBorder="1" applyAlignment="1" applyProtection="1" quotePrefix="1">
      <alignment horizontal="justify" vertical="top" wrapText="1"/>
      <protection/>
    </xf>
    <xf numFmtId="49" fontId="4" fillId="0" borderId="13" xfId="0" applyNumberFormat="1" applyFont="1" applyBorder="1" applyAlignment="1" applyProtection="1">
      <alignment horizontal="justify" vertical="top" wrapText="1"/>
      <protection/>
    </xf>
    <xf numFmtId="173" fontId="4" fillId="0" borderId="13" xfId="0" applyNumberFormat="1" applyFont="1" applyBorder="1" applyAlignment="1" applyProtection="1">
      <alignment horizontal="justify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justify" vertical="top" wrapText="1"/>
      <protection/>
    </xf>
    <xf numFmtId="173" fontId="4" fillId="0" borderId="13" xfId="0" applyNumberFormat="1" applyFont="1" applyFill="1" applyBorder="1" applyAlignment="1" applyProtection="1">
      <alignment horizontal="justify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9" fontId="48" fillId="0" borderId="13" xfId="33" applyNumberFormat="1" applyFont="1" applyBorder="1" applyAlignment="1" applyProtection="1">
      <alignment horizontal="center" vertical="top" shrinkToFit="1"/>
      <protection/>
    </xf>
    <xf numFmtId="4" fontId="5" fillId="0" borderId="13" xfId="0" applyNumberFormat="1" applyFont="1" applyBorder="1" applyAlignment="1" applyProtection="1">
      <alignment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Border="1" applyAlignment="1" applyProtection="1">
      <alignment horizontal="right" vertical="top" wrapText="1"/>
      <protection/>
    </xf>
    <xf numFmtId="49" fontId="48" fillId="0" borderId="13" xfId="33" applyNumberFormat="1" applyFont="1" applyBorder="1" applyProtection="1">
      <alignment horizontal="center" vertical="top" shrinkToFit="1"/>
      <protection/>
    </xf>
    <xf numFmtId="4" fontId="48" fillId="0" borderId="13" xfId="35" applyNumberFormat="1" applyFont="1" applyBorder="1" applyProtection="1">
      <alignment horizontal="right" vertical="top" shrinkToFit="1"/>
      <protection/>
    </xf>
    <xf numFmtId="4" fontId="49" fillId="0" borderId="13" xfId="35" applyNumberFormat="1" applyFont="1" applyBorder="1" applyProtection="1">
      <alignment horizontal="right" vertical="top" shrinkToFit="1"/>
      <protection/>
    </xf>
    <xf numFmtId="0" fontId="48" fillId="0" borderId="13" xfId="34" applyNumberFormat="1" applyFont="1" applyBorder="1" applyAlignment="1" applyProtection="1">
      <alignment horizontal="justify" vertical="top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/>
    </xf>
    <xf numFmtId="4" fontId="4" fillId="0" borderId="14" xfId="0" applyNumberFormat="1" applyFont="1" applyFill="1" applyBorder="1" applyAlignment="1" applyProtection="1">
      <alignment horizontal="right" vertical="top" wrapText="1"/>
      <protection/>
    </xf>
    <xf numFmtId="49" fontId="4" fillId="0" borderId="16" xfId="0" applyNumberFormat="1" applyFont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49" fontId="5" fillId="0" borderId="15" xfId="0" applyNumberFormat="1" applyFont="1" applyBorder="1" applyAlignment="1" applyProtection="1">
      <alignment horizontal="justify" vertical="top" wrapText="1"/>
      <protection/>
    </xf>
    <xf numFmtId="0" fontId="48" fillId="0" borderId="2" xfId="34" applyNumberFormat="1" applyFo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horizontal="justify" vertical="top" wrapText="1"/>
      <protection/>
    </xf>
    <xf numFmtId="4" fontId="48" fillId="0" borderId="3" xfId="35" applyNumberFormat="1" applyFont="1" applyProtection="1">
      <alignment horizontal="right" vertical="top" shrinkToFit="1"/>
      <protection/>
    </xf>
    <xf numFmtId="4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Alignment="1">
      <alignment/>
    </xf>
    <xf numFmtId="49" fontId="5" fillId="0" borderId="15" xfId="0" applyNumberFormat="1" applyFont="1" applyBorder="1" applyAlignment="1" applyProtection="1">
      <alignment vertical="top" wrapText="1"/>
      <protection/>
    </xf>
    <xf numFmtId="49" fontId="5" fillId="0" borderId="13" xfId="0" applyNumberFormat="1" applyFont="1" applyBorder="1" applyAlignment="1" applyProtection="1">
      <alignment vertical="top" wrapText="1"/>
      <protection/>
    </xf>
    <xf numFmtId="49" fontId="49" fillId="0" borderId="13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 applyProtection="1">
      <alignment horizontal="justify" vertical="top" wrapText="1"/>
      <protection/>
    </xf>
    <xf numFmtId="49" fontId="5" fillId="0" borderId="17" xfId="0" applyNumberFormat="1" applyFont="1" applyBorder="1" applyAlignment="1" applyProtection="1">
      <alignment horizontal="justify" vertical="top" wrapText="1"/>
      <protection/>
    </xf>
    <xf numFmtId="49" fontId="5" fillId="0" borderId="14" xfId="0" applyNumberFormat="1" applyFont="1" applyBorder="1" applyAlignment="1" applyProtection="1">
      <alignment horizontal="justify" vertical="top" wrapText="1"/>
      <protection/>
    </xf>
    <xf numFmtId="49" fontId="5" fillId="0" borderId="15" xfId="0" applyNumberFormat="1" applyFont="1" applyFill="1" applyBorder="1" applyAlignment="1" applyProtection="1">
      <alignment horizontal="justify" vertical="top" wrapText="1"/>
      <protection/>
    </xf>
    <xf numFmtId="49" fontId="5" fillId="0" borderId="17" xfId="0" applyNumberFormat="1" applyFont="1" applyFill="1" applyBorder="1" applyAlignment="1" applyProtection="1">
      <alignment horizontal="justify" vertical="top" wrapText="1"/>
      <protection/>
    </xf>
    <xf numFmtId="49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9" fontId="49" fillId="0" borderId="15" xfId="33" applyNumberFormat="1" applyFont="1" applyBorder="1" applyAlignment="1" applyProtection="1">
      <alignment horizontal="center" vertical="top" wrapText="1"/>
      <protection/>
    </xf>
    <xf numFmtId="49" fontId="49" fillId="0" borderId="14" xfId="33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49" fillId="0" borderId="15" xfId="33" applyNumberFormat="1" applyFont="1" applyBorder="1" applyAlignment="1" applyProtection="1">
      <alignment horizontal="justify" vertical="top" wrapText="1"/>
      <protection/>
    </xf>
    <xf numFmtId="49" fontId="49" fillId="0" borderId="14" xfId="33" applyNumberFormat="1" applyFont="1" applyBorder="1" applyAlignment="1" applyProtection="1">
      <alignment horizontal="justify" vertical="top" wrapText="1"/>
      <protection/>
    </xf>
    <xf numFmtId="49" fontId="49" fillId="0" borderId="13" xfId="33" applyNumberFormat="1" applyFont="1" applyBorder="1" applyAlignment="1" applyProtection="1">
      <alignment horizontal="center" vertical="top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ex63" xfId="34"/>
    <cellStyle name="ex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1857375</xdr:colOff>
      <xdr:row>0</xdr:row>
      <xdr:rowOff>0</xdr:rowOff>
    </xdr:from>
    <xdr:ext cx="2619375" cy="600075"/>
    <xdr:sp>
      <xdr:nvSpPr>
        <xdr:cNvPr id="1" name="Text Box 1"/>
        <xdr:cNvSpPr txBox="1">
          <a:spLocks noChangeArrowheads="1"/>
        </xdr:cNvSpPr>
      </xdr:nvSpPr>
      <xdr:spPr>
        <a:xfrm>
          <a:off x="3419475" y="0"/>
          <a:ext cx="2619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26 мая  2023 года  № 471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45"/>
  <sheetViews>
    <sheetView showGridLines="0" tabSelected="1" zoomScalePageLayoutView="0" workbookViewId="0" topLeftCell="B1">
      <selection activeCell="D86" sqref="D86"/>
    </sheetView>
  </sheetViews>
  <sheetFormatPr defaultColWidth="9.140625" defaultRowHeight="12.75" customHeight="1"/>
  <cols>
    <col min="1" max="1" width="30.7109375" style="0" hidden="1" customWidth="1"/>
    <col min="2" max="2" width="23.421875" style="0" customWidth="1"/>
    <col min="3" max="3" width="53.421875" style="0" customWidth="1"/>
    <col min="4" max="4" width="17.8515625" style="0" customWidth="1"/>
    <col min="5" max="5" width="19.28125" style="0" customWidth="1"/>
    <col min="6" max="6" width="13.140625" style="0" customWidth="1"/>
    <col min="7" max="9" width="9.140625" style="0" customWidth="1"/>
  </cols>
  <sheetData>
    <row r="1" spans="1:4" ht="52.5" customHeight="1">
      <c r="A1" s="6"/>
      <c r="B1" s="7"/>
      <c r="C1" s="59"/>
      <c r="D1" s="59"/>
    </row>
    <row r="2" spans="1:4" ht="14.25">
      <c r="A2" s="12"/>
      <c r="B2" s="60" t="s">
        <v>77</v>
      </c>
      <c r="C2" s="60"/>
      <c r="D2" s="60"/>
    </row>
    <row r="3" spans="1:4" ht="14.25">
      <c r="A3" s="12"/>
      <c r="B3" s="60" t="s">
        <v>79</v>
      </c>
      <c r="C3" s="60"/>
      <c r="D3" s="60"/>
    </row>
    <row r="4" spans="1:4" ht="14.25">
      <c r="A4" s="12"/>
      <c r="B4" s="60" t="s">
        <v>339</v>
      </c>
      <c r="C4" s="60"/>
      <c r="D4" s="60"/>
    </row>
    <row r="5" spans="1:4" ht="14.25">
      <c r="A5" s="60"/>
      <c r="B5" s="60"/>
      <c r="C5" s="60"/>
      <c r="D5" s="60"/>
    </row>
    <row r="6" spans="1:4" ht="15" hidden="1">
      <c r="A6" s="11"/>
      <c r="B6" s="11"/>
      <c r="C6" s="11"/>
      <c r="D6" s="11"/>
    </row>
    <row r="7" spans="1:9" ht="15">
      <c r="A7" s="8"/>
      <c r="B7" s="8"/>
      <c r="C7" s="8"/>
      <c r="D7" s="13" t="s">
        <v>202</v>
      </c>
      <c r="E7" s="1"/>
      <c r="F7" s="1"/>
      <c r="G7" s="1"/>
      <c r="H7" s="1"/>
      <c r="I7" s="1"/>
    </row>
    <row r="8" spans="1:4" ht="44.25" customHeight="1">
      <c r="A8" s="9" t="s">
        <v>0</v>
      </c>
      <c r="B8" s="9" t="s">
        <v>74</v>
      </c>
      <c r="C8" s="9" t="s">
        <v>75</v>
      </c>
      <c r="D8" s="14" t="s">
        <v>76</v>
      </c>
    </row>
    <row r="9" spans="1:4" s="15" customFormat="1" ht="14.25">
      <c r="A9" s="9"/>
      <c r="B9" s="9" t="s">
        <v>86</v>
      </c>
      <c r="C9" s="9" t="s">
        <v>87</v>
      </c>
      <c r="D9" s="14" t="s">
        <v>88</v>
      </c>
    </row>
    <row r="10" spans="1:6" ht="14.25">
      <c r="A10" s="64"/>
      <c r="B10" s="64"/>
      <c r="C10" s="64"/>
      <c r="D10" s="16">
        <f>D11+D16+D18+D23+D25+D27+D79+D81+D83+D90+D100+D102+D104+D149+D151+D171+D190+D195+D201+D214+D218+D234+D85</f>
        <v>5077212386.250001</v>
      </c>
      <c r="E10" s="2"/>
      <c r="F10" s="2"/>
    </row>
    <row r="11" spans="1:4" ht="30" customHeight="1">
      <c r="A11" s="53" t="s">
        <v>62</v>
      </c>
      <c r="B11" s="54"/>
      <c r="C11" s="55"/>
      <c r="D11" s="30">
        <f>D12+D13+D14+D15</f>
        <v>14466977.9</v>
      </c>
    </row>
    <row r="12" spans="1:7" ht="75">
      <c r="A12" s="10"/>
      <c r="B12" s="32" t="s">
        <v>99</v>
      </c>
      <c r="C12" s="35" t="s">
        <v>1</v>
      </c>
      <c r="D12" s="33">
        <v>13255711.58</v>
      </c>
      <c r="F12" s="3"/>
      <c r="G12" s="4"/>
    </row>
    <row r="13" spans="1:7" ht="60">
      <c r="A13" s="10"/>
      <c r="B13" s="32" t="s">
        <v>311</v>
      </c>
      <c r="C13" s="35" t="s">
        <v>2</v>
      </c>
      <c r="D13" s="33">
        <v>-1643608.21</v>
      </c>
      <c r="F13" s="3"/>
      <c r="G13" s="4"/>
    </row>
    <row r="14" spans="1:7" ht="60">
      <c r="A14" s="10"/>
      <c r="B14" s="32" t="s">
        <v>312</v>
      </c>
      <c r="C14" s="35" t="s">
        <v>80</v>
      </c>
      <c r="D14" s="33">
        <v>2854874.53</v>
      </c>
      <c r="F14" s="3"/>
      <c r="G14" s="4"/>
    </row>
    <row r="15" spans="1:7" ht="15" hidden="1">
      <c r="A15" s="10"/>
      <c r="B15" s="20"/>
      <c r="C15" s="18"/>
      <c r="D15" s="27"/>
      <c r="F15" s="3"/>
      <c r="G15" s="4"/>
    </row>
    <row r="16" spans="1:7" ht="14.25" hidden="1">
      <c r="A16" s="51"/>
      <c r="B16" s="51"/>
      <c r="C16" s="51"/>
      <c r="D16" s="30"/>
      <c r="F16" s="5"/>
      <c r="G16" s="4"/>
    </row>
    <row r="17" spans="1:7" ht="15" hidden="1">
      <c r="A17" s="22"/>
      <c r="B17" s="20"/>
      <c r="C17" s="18"/>
      <c r="D17" s="27"/>
      <c r="F17" s="3"/>
      <c r="G17" s="4"/>
    </row>
    <row r="18" spans="1:4" ht="14.25">
      <c r="A18" s="56" t="s">
        <v>63</v>
      </c>
      <c r="B18" s="57"/>
      <c r="C18" s="58"/>
      <c r="D18" s="30">
        <f>D19+D20+D21+D22</f>
        <v>14928024.100000001</v>
      </c>
    </row>
    <row r="19" spans="1:6" ht="90">
      <c r="A19" s="23" t="s">
        <v>3</v>
      </c>
      <c r="B19" s="24" t="s">
        <v>100</v>
      </c>
      <c r="C19" s="25" t="s">
        <v>4</v>
      </c>
      <c r="D19" s="33">
        <v>7483523.57</v>
      </c>
      <c r="F19" s="3"/>
    </row>
    <row r="20" spans="1:6" ht="105">
      <c r="A20" s="23" t="s">
        <v>3</v>
      </c>
      <c r="B20" s="24" t="s">
        <v>101</v>
      </c>
      <c r="C20" s="26" t="s">
        <v>5</v>
      </c>
      <c r="D20" s="33">
        <v>40422.64</v>
      </c>
      <c r="F20" s="3"/>
    </row>
    <row r="21" spans="1:6" ht="90">
      <c r="A21" s="23" t="s">
        <v>3</v>
      </c>
      <c r="B21" s="24" t="s">
        <v>102</v>
      </c>
      <c r="C21" s="25" t="s">
        <v>6</v>
      </c>
      <c r="D21" s="33">
        <v>8262655.18</v>
      </c>
      <c r="F21" s="3"/>
    </row>
    <row r="22" spans="1:6" ht="90">
      <c r="A22" s="23" t="s">
        <v>3</v>
      </c>
      <c r="B22" s="24" t="s">
        <v>103</v>
      </c>
      <c r="C22" s="25" t="s">
        <v>7</v>
      </c>
      <c r="D22" s="33">
        <v>-858577.29</v>
      </c>
      <c r="F22" s="3"/>
    </row>
    <row r="23" spans="1:4" ht="29.25" customHeight="1">
      <c r="A23" s="53" t="s">
        <v>204</v>
      </c>
      <c r="B23" s="54"/>
      <c r="C23" s="55"/>
      <c r="D23" s="30">
        <f>D24</f>
        <v>-20000</v>
      </c>
    </row>
    <row r="24" spans="1:4" ht="75">
      <c r="A24" s="21"/>
      <c r="B24" s="20" t="s">
        <v>98</v>
      </c>
      <c r="C24" s="18" t="s">
        <v>97</v>
      </c>
      <c r="D24" s="46">
        <v>-20000</v>
      </c>
    </row>
    <row r="25" spans="1:4" ht="14.25" hidden="1">
      <c r="A25" s="21"/>
      <c r="B25" s="51"/>
      <c r="C25" s="51"/>
      <c r="D25" s="30"/>
    </row>
    <row r="26" spans="1:4" ht="15" hidden="1">
      <c r="A26" s="21"/>
      <c r="B26" s="20"/>
      <c r="C26" s="18"/>
      <c r="D26" s="27"/>
    </row>
    <row r="27" spans="1:4" ht="14.25">
      <c r="A27" s="53" t="s">
        <v>64</v>
      </c>
      <c r="B27" s="54"/>
      <c r="C27" s="55"/>
      <c r="D27" s="30">
        <f>D28+D29+D30+D31+D32+D33+D34+D35+D36+D37+D38+D39+D40+D41+D42+D43+D44+D45+D46+D47+D48+D49+D50+D51+D52+D53+D54+D55+D56+D57+D58+D59+D60+D61+D62+D63+D64+D65+D66+D67+D68+D69+D70+D71+D72+D73+D74+D75+D76+D77+D78</f>
        <v>912918135.5199997</v>
      </c>
    </row>
    <row r="28" spans="1:6" ht="120">
      <c r="A28" s="22" t="s">
        <v>8</v>
      </c>
      <c r="B28" s="32" t="s">
        <v>120</v>
      </c>
      <c r="C28" s="35" t="s">
        <v>9</v>
      </c>
      <c r="D28" s="33">
        <v>737344556.5</v>
      </c>
      <c r="F28" s="3"/>
    </row>
    <row r="29" spans="1:6" ht="90">
      <c r="A29" s="22" t="s">
        <v>8</v>
      </c>
      <c r="B29" s="32" t="s">
        <v>121</v>
      </c>
      <c r="C29" s="35" t="s">
        <v>10</v>
      </c>
      <c r="D29" s="33">
        <v>3145866.99</v>
      </c>
      <c r="F29" s="3"/>
    </row>
    <row r="30" spans="1:6" ht="90">
      <c r="A30" s="22"/>
      <c r="B30" s="32" t="s">
        <v>205</v>
      </c>
      <c r="C30" s="35" t="s">
        <v>206</v>
      </c>
      <c r="D30" s="33">
        <v>1200</v>
      </c>
      <c r="F30" s="3"/>
    </row>
    <row r="31" spans="1:6" ht="120">
      <c r="A31" s="22" t="s">
        <v>8</v>
      </c>
      <c r="B31" s="32" t="s">
        <v>122</v>
      </c>
      <c r="C31" s="35" t="s">
        <v>11</v>
      </c>
      <c r="D31" s="33">
        <v>346029.13</v>
      </c>
      <c r="F31" s="3"/>
    </row>
    <row r="32" spans="1:6" ht="90">
      <c r="A32" s="22" t="s">
        <v>8</v>
      </c>
      <c r="B32" s="32" t="s">
        <v>123</v>
      </c>
      <c r="C32" s="35" t="s">
        <v>12</v>
      </c>
      <c r="D32" s="33">
        <v>3875.6</v>
      </c>
      <c r="F32" s="3"/>
    </row>
    <row r="33" spans="1:6" ht="120">
      <c r="A33" s="22"/>
      <c r="B33" s="32" t="s">
        <v>313</v>
      </c>
      <c r="C33" s="35" t="s">
        <v>207</v>
      </c>
      <c r="D33" s="33">
        <v>-5.09</v>
      </c>
      <c r="F33" s="3"/>
    </row>
    <row r="34" spans="1:6" ht="150" customHeight="1">
      <c r="A34" s="22" t="s">
        <v>8</v>
      </c>
      <c r="B34" s="32" t="s">
        <v>124</v>
      </c>
      <c r="C34" s="35" t="s">
        <v>13</v>
      </c>
      <c r="D34" s="33">
        <v>632311.97</v>
      </c>
      <c r="F34" s="3"/>
    </row>
    <row r="35" spans="1:6" ht="135">
      <c r="A35" s="22" t="s">
        <v>8</v>
      </c>
      <c r="B35" s="32" t="s">
        <v>125</v>
      </c>
      <c r="C35" s="35" t="s">
        <v>14</v>
      </c>
      <c r="D35" s="33">
        <v>7891.15</v>
      </c>
      <c r="F35" s="3"/>
    </row>
    <row r="36" spans="1:6" ht="150">
      <c r="A36" s="22" t="s">
        <v>8</v>
      </c>
      <c r="B36" s="32" t="s">
        <v>126</v>
      </c>
      <c r="C36" s="35" t="s">
        <v>15</v>
      </c>
      <c r="D36" s="33">
        <v>1678.49</v>
      </c>
      <c r="F36" s="3"/>
    </row>
    <row r="37" spans="1:6" ht="120">
      <c r="A37" s="22"/>
      <c r="B37" s="32" t="s">
        <v>208</v>
      </c>
      <c r="C37" s="35" t="s">
        <v>209</v>
      </c>
      <c r="D37" s="33">
        <v>-8.2</v>
      </c>
      <c r="F37" s="3"/>
    </row>
    <row r="38" spans="1:6" ht="90">
      <c r="A38" s="22" t="s">
        <v>8</v>
      </c>
      <c r="B38" s="32" t="s">
        <v>127</v>
      </c>
      <c r="C38" s="35" t="s">
        <v>16</v>
      </c>
      <c r="D38" s="33">
        <v>2349338.88</v>
      </c>
      <c r="F38" s="3"/>
    </row>
    <row r="39" spans="1:6" ht="60">
      <c r="A39" s="22" t="s">
        <v>8</v>
      </c>
      <c r="B39" s="32" t="s">
        <v>128</v>
      </c>
      <c r="C39" s="35" t="s">
        <v>17</v>
      </c>
      <c r="D39" s="33">
        <v>52335.39</v>
      </c>
      <c r="F39" s="3"/>
    </row>
    <row r="40" spans="1:6" ht="60">
      <c r="A40" s="22" t="s">
        <v>8</v>
      </c>
      <c r="B40" s="32" t="s">
        <v>314</v>
      </c>
      <c r="C40" s="35" t="s">
        <v>286</v>
      </c>
      <c r="D40" s="33">
        <v>287.8</v>
      </c>
      <c r="F40" s="3"/>
    </row>
    <row r="41" spans="1:6" ht="90">
      <c r="A41" s="22"/>
      <c r="B41" s="32" t="s">
        <v>129</v>
      </c>
      <c r="C41" s="35" t="s">
        <v>18</v>
      </c>
      <c r="D41" s="33">
        <v>8625.56</v>
      </c>
      <c r="F41" s="3"/>
    </row>
    <row r="42" spans="1:6" ht="135">
      <c r="A42" s="22"/>
      <c r="B42" s="32" t="s">
        <v>213</v>
      </c>
      <c r="C42" s="35" t="s">
        <v>210</v>
      </c>
      <c r="D42" s="33">
        <v>794267.81</v>
      </c>
      <c r="F42" s="3"/>
    </row>
    <row r="43" spans="1:6" ht="135">
      <c r="A43" s="22"/>
      <c r="B43" s="32" t="s">
        <v>315</v>
      </c>
      <c r="C43" s="35" t="s">
        <v>211</v>
      </c>
      <c r="D43" s="33">
        <v>5303008.56</v>
      </c>
      <c r="F43" s="3"/>
    </row>
    <row r="44" spans="1:6" ht="120">
      <c r="A44" s="22" t="s">
        <v>8</v>
      </c>
      <c r="B44" s="32" t="s">
        <v>316</v>
      </c>
      <c r="C44" s="35" t="s">
        <v>212</v>
      </c>
      <c r="D44" s="33">
        <v>2894.37</v>
      </c>
      <c r="F44" s="3"/>
    </row>
    <row r="45" spans="1:6" ht="135">
      <c r="A45" s="22" t="s">
        <v>8</v>
      </c>
      <c r="B45" s="32" t="s">
        <v>317</v>
      </c>
      <c r="C45" s="35" t="s">
        <v>287</v>
      </c>
      <c r="D45" s="33">
        <v>300</v>
      </c>
      <c r="F45" s="3"/>
    </row>
    <row r="46" spans="1:6" ht="75">
      <c r="A46" s="22" t="s">
        <v>8</v>
      </c>
      <c r="B46" s="32" t="s">
        <v>130</v>
      </c>
      <c r="C46" s="35" t="s">
        <v>19</v>
      </c>
      <c r="D46" s="33">
        <v>44560928.16</v>
      </c>
      <c r="F46" s="3"/>
    </row>
    <row r="47" spans="1:6" ht="45">
      <c r="A47" s="22" t="s">
        <v>8</v>
      </c>
      <c r="B47" s="32" t="s">
        <v>131</v>
      </c>
      <c r="C47" s="35" t="s">
        <v>20</v>
      </c>
      <c r="D47" s="33">
        <v>888764.87</v>
      </c>
      <c r="F47" s="3"/>
    </row>
    <row r="48" spans="1:6" ht="75">
      <c r="A48" s="22"/>
      <c r="B48" s="32" t="s">
        <v>132</v>
      </c>
      <c r="C48" s="35" t="s">
        <v>21</v>
      </c>
      <c r="D48" s="33">
        <v>83636.33</v>
      </c>
      <c r="F48" s="3"/>
    </row>
    <row r="49" spans="1:6" ht="45">
      <c r="A49" s="22" t="s">
        <v>8</v>
      </c>
      <c r="B49" s="32" t="s">
        <v>318</v>
      </c>
      <c r="C49" s="35" t="s">
        <v>288</v>
      </c>
      <c r="D49" s="33">
        <v>182011.01</v>
      </c>
      <c r="F49" s="3"/>
    </row>
    <row r="50" spans="1:6" ht="63" customHeight="1">
      <c r="A50" s="22" t="s">
        <v>8</v>
      </c>
      <c r="B50" s="32" t="s">
        <v>133</v>
      </c>
      <c r="C50" s="35" t="s">
        <v>81</v>
      </c>
      <c r="D50" s="33">
        <v>1.49</v>
      </c>
      <c r="F50" s="3"/>
    </row>
    <row r="51" spans="1:6" ht="106.5" customHeight="1">
      <c r="A51" s="22" t="s">
        <v>8</v>
      </c>
      <c r="B51" s="32" t="s">
        <v>134</v>
      </c>
      <c r="C51" s="35" t="s">
        <v>289</v>
      </c>
      <c r="D51" s="33">
        <v>41545707.61</v>
      </c>
      <c r="F51" s="3"/>
    </row>
    <row r="52" spans="1:6" ht="80.25" customHeight="1">
      <c r="A52" s="22" t="s">
        <v>8</v>
      </c>
      <c r="B52" s="32" t="s">
        <v>135</v>
      </c>
      <c r="C52" s="35" t="s">
        <v>290</v>
      </c>
      <c r="D52" s="33">
        <v>1124336.75</v>
      </c>
      <c r="F52" s="3"/>
    </row>
    <row r="53" spans="1:6" ht="111" customHeight="1">
      <c r="A53" s="22"/>
      <c r="B53" s="32" t="s">
        <v>136</v>
      </c>
      <c r="C53" s="35" t="s">
        <v>291</v>
      </c>
      <c r="D53" s="33">
        <v>123827.13</v>
      </c>
      <c r="F53" s="3"/>
    </row>
    <row r="54" spans="1:6" ht="75">
      <c r="A54" s="22"/>
      <c r="B54" s="32" t="s">
        <v>319</v>
      </c>
      <c r="C54" s="35" t="s">
        <v>292</v>
      </c>
      <c r="D54" s="33">
        <v>6237.99</v>
      </c>
      <c r="F54" s="3"/>
    </row>
    <row r="55" spans="1:6" ht="93.75" customHeight="1">
      <c r="A55" s="22" t="s">
        <v>8</v>
      </c>
      <c r="B55" s="32" t="s">
        <v>215</v>
      </c>
      <c r="C55" s="35" t="s">
        <v>214</v>
      </c>
      <c r="D55" s="33">
        <v>-1870.45</v>
      </c>
      <c r="F55" s="3"/>
    </row>
    <row r="56" spans="1:6" ht="96" customHeight="1">
      <c r="A56" s="22" t="s">
        <v>8</v>
      </c>
      <c r="B56" s="32" t="s">
        <v>320</v>
      </c>
      <c r="C56" s="35" t="s">
        <v>293</v>
      </c>
      <c r="D56" s="33">
        <v>-45</v>
      </c>
      <c r="F56" s="3"/>
    </row>
    <row r="57" spans="1:6" ht="60">
      <c r="A57" s="22" t="s">
        <v>8</v>
      </c>
      <c r="B57" s="32" t="s">
        <v>137</v>
      </c>
      <c r="C57" s="35" t="s">
        <v>22</v>
      </c>
      <c r="D57" s="33">
        <v>19659.13</v>
      </c>
      <c r="F57" s="3"/>
    </row>
    <row r="58" spans="1:6" ht="30">
      <c r="A58" s="22" t="s">
        <v>8</v>
      </c>
      <c r="B58" s="32" t="s">
        <v>138</v>
      </c>
      <c r="C58" s="35" t="s">
        <v>23</v>
      </c>
      <c r="D58" s="33">
        <v>30987.42</v>
      </c>
      <c r="F58" s="3"/>
    </row>
    <row r="59" spans="1:6" ht="60">
      <c r="A59" s="22" t="s">
        <v>8</v>
      </c>
      <c r="B59" s="32" t="s">
        <v>139</v>
      </c>
      <c r="C59" s="35" t="s">
        <v>24</v>
      </c>
      <c r="D59" s="33">
        <v>17348.26</v>
      </c>
      <c r="F59" s="3"/>
    </row>
    <row r="60" spans="1:6" ht="45">
      <c r="A60" s="22"/>
      <c r="B60" s="32" t="s">
        <v>321</v>
      </c>
      <c r="C60" s="35" t="s">
        <v>25</v>
      </c>
      <c r="D60" s="33">
        <v>1.09</v>
      </c>
      <c r="F60" s="3"/>
    </row>
    <row r="61" spans="1:6" ht="60">
      <c r="A61" s="22"/>
      <c r="B61" s="32" t="s">
        <v>140</v>
      </c>
      <c r="C61" s="35" t="s">
        <v>26</v>
      </c>
      <c r="D61" s="33">
        <v>105000</v>
      </c>
      <c r="F61" s="3"/>
    </row>
    <row r="62" spans="1:6" ht="75">
      <c r="A62" s="22" t="s">
        <v>8</v>
      </c>
      <c r="B62" s="32" t="s">
        <v>141</v>
      </c>
      <c r="C62" s="35" t="s">
        <v>27</v>
      </c>
      <c r="D62" s="33">
        <v>7659539.32</v>
      </c>
      <c r="F62" s="3"/>
    </row>
    <row r="63" spans="1:6" ht="45" customHeight="1">
      <c r="A63" s="22" t="s">
        <v>8</v>
      </c>
      <c r="B63" s="32" t="s">
        <v>142</v>
      </c>
      <c r="C63" s="35" t="s">
        <v>28</v>
      </c>
      <c r="D63" s="33">
        <v>26173.85</v>
      </c>
      <c r="F63" s="3"/>
    </row>
    <row r="64" spans="1:6" ht="93.75" customHeight="1">
      <c r="A64" s="22" t="s">
        <v>8</v>
      </c>
      <c r="B64" s="32" t="s">
        <v>143</v>
      </c>
      <c r="C64" s="35" t="s">
        <v>29</v>
      </c>
      <c r="D64" s="33">
        <v>23138329.2</v>
      </c>
      <c r="F64" s="3"/>
    </row>
    <row r="65" spans="1:6" ht="60">
      <c r="A65" s="22" t="s">
        <v>8</v>
      </c>
      <c r="B65" s="32" t="s">
        <v>144</v>
      </c>
      <c r="C65" s="35" t="s">
        <v>30</v>
      </c>
      <c r="D65" s="33">
        <v>264146.55</v>
      </c>
      <c r="F65" s="3"/>
    </row>
    <row r="66" spans="1:6" ht="90">
      <c r="A66" s="22" t="s">
        <v>8</v>
      </c>
      <c r="B66" s="32" t="s">
        <v>216</v>
      </c>
      <c r="C66" s="35" t="s">
        <v>217</v>
      </c>
      <c r="D66" s="33">
        <v>-30.23</v>
      </c>
      <c r="F66" s="3"/>
    </row>
    <row r="67" spans="1:6" ht="75">
      <c r="A67" s="22"/>
      <c r="B67" s="32" t="s">
        <v>145</v>
      </c>
      <c r="C67" s="35" t="s">
        <v>31</v>
      </c>
      <c r="D67" s="33">
        <v>3584774.12</v>
      </c>
      <c r="F67" s="3"/>
    </row>
    <row r="68" spans="1:6" ht="48.75" customHeight="1">
      <c r="A68" s="22" t="s">
        <v>8</v>
      </c>
      <c r="B68" s="32" t="s">
        <v>146</v>
      </c>
      <c r="C68" s="35" t="s">
        <v>32</v>
      </c>
      <c r="D68" s="33">
        <v>37450.88</v>
      </c>
      <c r="F68" s="3"/>
    </row>
    <row r="69" spans="1:6" ht="78.75" customHeight="1">
      <c r="A69" s="22" t="s">
        <v>8</v>
      </c>
      <c r="B69" s="32" t="s">
        <v>147</v>
      </c>
      <c r="C69" s="35" t="s">
        <v>33</v>
      </c>
      <c r="D69" s="33">
        <v>-52.46</v>
      </c>
      <c r="F69" s="3"/>
    </row>
    <row r="70" spans="1:6" ht="75">
      <c r="A70" s="22" t="s">
        <v>8</v>
      </c>
      <c r="B70" s="32" t="s">
        <v>148</v>
      </c>
      <c r="C70" s="35" t="s">
        <v>34</v>
      </c>
      <c r="D70" s="33">
        <v>805334.64</v>
      </c>
      <c r="F70" s="3"/>
    </row>
    <row r="71" spans="1:6" ht="47.25" customHeight="1">
      <c r="A71" s="22" t="s">
        <v>8</v>
      </c>
      <c r="B71" s="32" t="s">
        <v>149</v>
      </c>
      <c r="C71" s="35" t="s">
        <v>35</v>
      </c>
      <c r="D71" s="33">
        <v>2365.65</v>
      </c>
      <c r="F71" s="3"/>
    </row>
    <row r="72" spans="1:6" ht="78.75" customHeight="1">
      <c r="A72" s="22" t="s">
        <v>8</v>
      </c>
      <c r="B72" s="32" t="s">
        <v>220</v>
      </c>
      <c r="C72" s="35" t="s">
        <v>218</v>
      </c>
      <c r="D72" s="33">
        <v>38661755.82</v>
      </c>
      <c r="F72" s="3"/>
    </row>
    <row r="73" spans="1:6" ht="90">
      <c r="A73" s="22" t="s">
        <v>8</v>
      </c>
      <c r="B73" s="32" t="s">
        <v>221</v>
      </c>
      <c r="C73" s="35" t="s">
        <v>219</v>
      </c>
      <c r="D73" s="33">
        <v>64451.98</v>
      </c>
      <c r="F73" s="3"/>
    </row>
    <row r="74" spans="1:6" ht="60">
      <c r="A74" s="22" t="s">
        <v>8</v>
      </c>
      <c r="B74" s="32" t="s">
        <v>322</v>
      </c>
      <c r="C74" s="35" t="s">
        <v>222</v>
      </c>
      <c r="D74" s="33">
        <v>366.46</v>
      </c>
      <c r="F74" s="3"/>
    </row>
    <row r="75" spans="1:6" ht="150">
      <c r="A75" s="22"/>
      <c r="B75" s="32" t="s">
        <v>98</v>
      </c>
      <c r="C75" s="35" t="s">
        <v>231</v>
      </c>
      <c r="D75" s="33">
        <v>300</v>
      </c>
      <c r="F75" s="3"/>
    </row>
    <row r="76" spans="1:6" ht="78.75" customHeight="1">
      <c r="A76" s="22"/>
      <c r="B76" s="32" t="s">
        <v>105</v>
      </c>
      <c r="C76" s="35" t="s">
        <v>104</v>
      </c>
      <c r="D76" s="33">
        <v>-7756.96</v>
      </c>
      <c r="F76" s="3"/>
    </row>
    <row r="77" spans="1:6" ht="15" hidden="1">
      <c r="A77" s="22" t="s">
        <v>8</v>
      </c>
      <c r="B77" s="28"/>
      <c r="C77" s="17"/>
      <c r="D77" s="27"/>
      <c r="F77" s="3"/>
    </row>
    <row r="78" spans="1:6" ht="75.75" customHeight="1" hidden="1">
      <c r="A78" s="22" t="s">
        <v>8</v>
      </c>
      <c r="B78" s="28"/>
      <c r="C78" s="17"/>
      <c r="D78" s="27"/>
      <c r="F78" s="3"/>
    </row>
    <row r="79" spans="1:6" ht="14.25">
      <c r="A79" s="53" t="s">
        <v>65</v>
      </c>
      <c r="B79" s="54"/>
      <c r="C79" s="55"/>
      <c r="D79" s="30">
        <f>D80</f>
        <v>22713.42</v>
      </c>
      <c r="F79" s="5"/>
    </row>
    <row r="80" spans="1:6" ht="75">
      <c r="A80" s="22" t="s">
        <v>36</v>
      </c>
      <c r="B80" s="28" t="s">
        <v>98</v>
      </c>
      <c r="C80" s="17" t="s">
        <v>97</v>
      </c>
      <c r="D80" s="33">
        <v>22713.42</v>
      </c>
      <c r="F80" s="3"/>
    </row>
    <row r="81" spans="1:6" ht="15" hidden="1">
      <c r="A81" s="43"/>
      <c r="B81" s="51"/>
      <c r="C81" s="51"/>
      <c r="D81" s="29"/>
      <c r="F81" s="3"/>
    </row>
    <row r="82" spans="1:6" ht="15" hidden="1">
      <c r="A82" s="43"/>
      <c r="B82" s="28"/>
      <c r="C82" s="17"/>
      <c r="D82" s="27"/>
      <c r="F82" s="3"/>
    </row>
    <row r="83" spans="1:6" ht="14.25" hidden="1">
      <c r="A83" s="50"/>
      <c r="B83" s="51"/>
      <c r="C83" s="51"/>
      <c r="D83" s="30"/>
      <c r="F83" s="5"/>
    </row>
    <row r="84" spans="1:6" ht="15" hidden="1">
      <c r="A84" s="43"/>
      <c r="B84" s="28"/>
      <c r="C84" s="17"/>
      <c r="D84" s="27"/>
      <c r="F84" s="4"/>
    </row>
    <row r="85" spans="1:6" ht="15">
      <c r="A85" s="22"/>
      <c r="B85" s="61" t="s">
        <v>66</v>
      </c>
      <c r="C85" s="61"/>
      <c r="D85" s="29">
        <f>SUM(D86:D89)</f>
        <v>708657.39</v>
      </c>
      <c r="F85" s="4"/>
    </row>
    <row r="86" spans="1:6" ht="135">
      <c r="A86" s="22"/>
      <c r="B86" s="32" t="s">
        <v>284</v>
      </c>
      <c r="C86" s="35" t="s">
        <v>283</v>
      </c>
      <c r="D86" s="33">
        <v>7000</v>
      </c>
      <c r="F86" s="4"/>
    </row>
    <row r="87" spans="1:6" ht="120">
      <c r="A87" s="22"/>
      <c r="B87" s="32" t="s">
        <v>164</v>
      </c>
      <c r="C87" s="35" t="s">
        <v>246</v>
      </c>
      <c r="D87" s="33">
        <v>450000</v>
      </c>
      <c r="F87" s="4"/>
    </row>
    <row r="88" spans="1:6" ht="90">
      <c r="A88" s="22"/>
      <c r="B88" s="32" t="s">
        <v>173</v>
      </c>
      <c r="C88" s="35" t="s">
        <v>229</v>
      </c>
      <c r="D88" s="33">
        <v>1657.39</v>
      </c>
      <c r="F88" s="4"/>
    </row>
    <row r="89" spans="1:6" ht="105">
      <c r="A89" s="22"/>
      <c r="B89" s="32" t="s">
        <v>156</v>
      </c>
      <c r="C89" s="35" t="s">
        <v>230</v>
      </c>
      <c r="D89" s="33">
        <v>250000</v>
      </c>
      <c r="F89" s="4"/>
    </row>
    <row r="90" spans="1:6" ht="14.25">
      <c r="A90" s="65" t="s">
        <v>78</v>
      </c>
      <c r="B90" s="65"/>
      <c r="C90" s="65"/>
      <c r="D90" s="30">
        <f>D91+D92+D93+D94+D95+D96+D97+D98+D99</f>
        <v>49900</v>
      </c>
      <c r="F90" s="4"/>
    </row>
    <row r="91" spans="1:6" ht="135">
      <c r="A91" s="21"/>
      <c r="B91" s="32" t="s">
        <v>232</v>
      </c>
      <c r="C91" s="35" t="s">
        <v>223</v>
      </c>
      <c r="D91" s="33">
        <v>25300</v>
      </c>
      <c r="F91" s="4"/>
    </row>
    <row r="92" spans="1:6" ht="109.5" customHeight="1">
      <c r="A92" s="21"/>
      <c r="B92" s="32" t="s">
        <v>152</v>
      </c>
      <c r="C92" s="35" t="s">
        <v>226</v>
      </c>
      <c r="D92" s="33">
        <v>10000</v>
      </c>
      <c r="F92" s="4"/>
    </row>
    <row r="93" spans="1:6" ht="109.5" customHeight="1">
      <c r="A93" s="21"/>
      <c r="B93" s="32" t="s">
        <v>153</v>
      </c>
      <c r="C93" s="35" t="s">
        <v>227</v>
      </c>
      <c r="D93" s="33">
        <v>7100</v>
      </c>
      <c r="F93" s="4"/>
    </row>
    <row r="94" spans="1:6" ht="91.5" customHeight="1">
      <c r="A94" s="21"/>
      <c r="B94" s="32" t="s">
        <v>154</v>
      </c>
      <c r="C94" s="35" t="s">
        <v>228</v>
      </c>
      <c r="D94" s="33">
        <v>3000</v>
      </c>
      <c r="F94" s="4"/>
    </row>
    <row r="95" spans="1:6" ht="106.5" customHeight="1">
      <c r="A95" s="21"/>
      <c r="B95" s="32" t="s">
        <v>156</v>
      </c>
      <c r="C95" s="35" t="s">
        <v>230</v>
      </c>
      <c r="D95" s="33">
        <v>4500</v>
      </c>
      <c r="F95" s="4"/>
    </row>
    <row r="96" spans="1:6" ht="92.25" customHeight="1" hidden="1">
      <c r="A96" s="21"/>
      <c r="B96" s="32"/>
      <c r="C96" s="35"/>
      <c r="D96" s="27"/>
      <c r="F96" s="4"/>
    </row>
    <row r="97" spans="1:6" ht="15" hidden="1">
      <c r="A97" s="21"/>
      <c r="B97" s="32"/>
      <c r="C97" s="35"/>
      <c r="D97" s="27"/>
      <c r="F97" s="4"/>
    </row>
    <row r="98" spans="1:6" ht="45" hidden="1">
      <c r="A98" s="22" t="s">
        <v>37</v>
      </c>
      <c r="B98" s="32"/>
      <c r="C98" s="35"/>
      <c r="D98" s="27"/>
      <c r="F98" s="4"/>
    </row>
    <row r="99" spans="1:6" ht="15" hidden="1">
      <c r="A99" s="22"/>
      <c r="B99" s="32"/>
      <c r="C99" s="35"/>
      <c r="D99" s="27"/>
      <c r="F99" s="4"/>
    </row>
    <row r="100" spans="1:6" ht="15">
      <c r="A100" s="22"/>
      <c r="B100" s="62" t="s">
        <v>233</v>
      </c>
      <c r="C100" s="63"/>
      <c r="D100" s="30">
        <f>D101</f>
        <v>56000</v>
      </c>
      <c r="F100" s="4"/>
    </row>
    <row r="101" spans="1:6" ht="30">
      <c r="A101" s="22"/>
      <c r="B101" s="32" t="s">
        <v>150</v>
      </c>
      <c r="C101" s="35" t="s">
        <v>89</v>
      </c>
      <c r="D101" s="46">
        <v>56000</v>
      </c>
      <c r="F101" s="4"/>
    </row>
    <row r="102" spans="1:6" ht="15" hidden="1">
      <c r="A102" s="22"/>
      <c r="B102" s="52"/>
      <c r="C102" s="52"/>
      <c r="D102" s="30"/>
      <c r="F102" s="4"/>
    </row>
    <row r="103" spans="1:6" ht="15" hidden="1">
      <c r="A103" s="22"/>
      <c r="B103" s="32"/>
      <c r="C103" s="35"/>
      <c r="D103" s="27"/>
      <c r="F103" s="4"/>
    </row>
    <row r="104" spans="1:6" ht="15">
      <c r="A104" s="22"/>
      <c r="B104" s="68" t="s">
        <v>106</v>
      </c>
      <c r="C104" s="68"/>
      <c r="D104" s="30">
        <f>SUM(D105:D148)</f>
        <v>4128773.08</v>
      </c>
      <c r="F104" s="4"/>
    </row>
    <row r="105" spans="1:6" ht="111" customHeight="1">
      <c r="A105" s="22"/>
      <c r="B105" s="32" t="s">
        <v>264</v>
      </c>
      <c r="C105" s="35" t="s">
        <v>234</v>
      </c>
      <c r="D105" s="33">
        <v>10000</v>
      </c>
      <c r="F105" s="4"/>
    </row>
    <row r="106" spans="1:6" ht="122.25" customHeight="1">
      <c r="A106" s="22"/>
      <c r="B106" s="32" t="s">
        <v>323</v>
      </c>
      <c r="C106" s="35" t="s">
        <v>294</v>
      </c>
      <c r="D106" s="33">
        <v>3000</v>
      </c>
      <c r="F106" s="4"/>
    </row>
    <row r="107" spans="1:6" ht="90">
      <c r="A107" s="22"/>
      <c r="B107" s="32" t="s">
        <v>157</v>
      </c>
      <c r="C107" s="35" t="s">
        <v>224</v>
      </c>
      <c r="D107" s="33">
        <v>134854.75</v>
      </c>
      <c r="F107" s="4"/>
    </row>
    <row r="108" spans="1:6" ht="196.5" customHeight="1">
      <c r="A108" s="22"/>
      <c r="B108" s="32" t="s">
        <v>324</v>
      </c>
      <c r="C108" s="35" t="s">
        <v>235</v>
      </c>
      <c r="D108" s="33">
        <v>29877.3</v>
      </c>
      <c r="F108" s="4"/>
    </row>
    <row r="109" spans="1:6" ht="153" customHeight="1">
      <c r="A109" s="22"/>
      <c r="B109" s="32" t="s">
        <v>151</v>
      </c>
      <c r="C109" s="35" t="s">
        <v>225</v>
      </c>
      <c r="D109" s="33">
        <v>137215.27</v>
      </c>
      <c r="F109" s="4"/>
    </row>
    <row r="110" spans="1:6" ht="197.25" customHeight="1">
      <c r="A110" s="22"/>
      <c r="B110" s="32" t="s">
        <v>158</v>
      </c>
      <c r="C110" s="35" t="s">
        <v>236</v>
      </c>
      <c r="D110" s="33">
        <v>25105.9</v>
      </c>
      <c r="F110" s="4"/>
    </row>
    <row r="111" spans="1:6" ht="108.75" customHeight="1">
      <c r="A111" s="22"/>
      <c r="B111" s="32" t="s">
        <v>152</v>
      </c>
      <c r="C111" s="35" t="s">
        <v>226</v>
      </c>
      <c r="D111" s="33">
        <v>242118.96</v>
      </c>
      <c r="F111" s="4"/>
    </row>
    <row r="112" spans="1:6" ht="109.5" customHeight="1">
      <c r="A112" s="22"/>
      <c r="B112" s="32" t="s">
        <v>325</v>
      </c>
      <c r="C112" s="35" t="s">
        <v>237</v>
      </c>
      <c r="D112" s="33">
        <v>5590.79</v>
      </c>
      <c r="F112" s="4"/>
    </row>
    <row r="113" spans="1:6" ht="124.5" customHeight="1">
      <c r="A113" s="22"/>
      <c r="B113" s="32" t="s">
        <v>265</v>
      </c>
      <c r="C113" s="35" t="s">
        <v>238</v>
      </c>
      <c r="D113" s="33">
        <v>20345.75</v>
      </c>
      <c r="F113" s="4"/>
    </row>
    <row r="114" spans="1:6" ht="96" customHeight="1">
      <c r="A114" s="22"/>
      <c r="B114" s="32" t="s">
        <v>266</v>
      </c>
      <c r="C114" s="35" t="s">
        <v>228</v>
      </c>
      <c r="D114" s="33">
        <v>54202.13</v>
      </c>
      <c r="F114" s="4"/>
    </row>
    <row r="115" spans="1:6" ht="91.5" customHeight="1">
      <c r="A115" s="22"/>
      <c r="B115" s="32" t="s">
        <v>159</v>
      </c>
      <c r="C115" s="35" t="s">
        <v>239</v>
      </c>
      <c r="D115" s="33">
        <v>218703.91</v>
      </c>
      <c r="F115" s="4"/>
    </row>
    <row r="116" spans="1:6" ht="135">
      <c r="A116" s="22"/>
      <c r="B116" s="32" t="s">
        <v>267</v>
      </c>
      <c r="C116" s="35" t="s">
        <v>240</v>
      </c>
      <c r="D116" s="33">
        <v>20000</v>
      </c>
      <c r="F116" s="4"/>
    </row>
    <row r="117" spans="1:6" ht="180">
      <c r="A117" s="22"/>
      <c r="B117" s="32" t="s">
        <v>160</v>
      </c>
      <c r="C117" s="35" t="s">
        <v>241</v>
      </c>
      <c r="D117" s="33">
        <v>15000</v>
      </c>
      <c r="F117" s="4"/>
    </row>
    <row r="118" spans="1:6" ht="90.75" customHeight="1">
      <c r="A118" s="22"/>
      <c r="B118" s="32" t="s">
        <v>326</v>
      </c>
      <c r="C118" s="35" t="s">
        <v>295</v>
      </c>
      <c r="D118" s="33">
        <v>68823</v>
      </c>
      <c r="F118" s="4"/>
    </row>
    <row r="119" spans="1:6" ht="90">
      <c r="A119" s="22"/>
      <c r="B119" s="32" t="s">
        <v>161</v>
      </c>
      <c r="C119" s="35" t="s">
        <v>242</v>
      </c>
      <c r="D119" s="33">
        <v>133000</v>
      </c>
      <c r="F119" s="4"/>
    </row>
    <row r="120" spans="1:6" ht="141" customHeight="1">
      <c r="A120" s="22"/>
      <c r="B120" s="32" t="s">
        <v>162</v>
      </c>
      <c r="C120" s="35" t="s">
        <v>243</v>
      </c>
      <c r="D120" s="33">
        <v>18200</v>
      </c>
      <c r="F120" s="4"/>
    </row>
    <row r="121" spans="1:6" ht="135">
      <c r="A121" s="22"/>
      <c r="B121" s="32" t="s">
        <v>163</v>
      </c>
      <c r="C121" s="35" t="s">
        <v>244</v>
      </c>
      <c r="D121" s="33">
        <v>205000</v>
      </c>
      <c r="F121" s="4"/>
    </row>
    <row r="122" spans="1:6" ht="150">
      <c r="A122" s="22"/>
      <c r="B122" s="32" t="s">
        <v>327</v>
      </c>
      <c r="C122" s="35" t="s">
        <v>245</v>
      </c>
      <c r="D122" s="33">
        <v>-50</v>
      </c>
      <c r="F122" s="4"/>
    </row>
    <row r="123" spans="1:6" ht="109.5" customHeight="1">
      <c r="A123" s="22"/>
      <c r="B123" s="32" t="s">
        <v>164</v>
      </c>
      <c r="C123" s="35" t="s">
        <v>246</v>
      </c>
      <c r="D123" s="33">
        <v>-4000</v>
      </c>
      <c r="F123" s="4"/>
    </row>
    <row r="124" spans="1:6" ht="153.75" customHeight="1">
      <c r="A124" s="22"/>
      <c r="B124" s="32" t="s">
        <v>165</v>
      </c>
      <c r="C124" s="35" t="s">
        <v>247</v>
      </c>
      <c r="D124" s="33">
        <v>24515.27</v>
      </c>
      <c r="F124" s="4"/>
    </row>
    <row r="125" spans="1:6" ht="155.25" customHeight="1">
      <c r="A125" s="22"/>
      <c r="B125" s="32" t="s">
        <v>328</v>
      </c>
      <c r="C125" s="35" t="s">
        <v>248</v>
      </c>
      <c r="D125" s="33">
        <v>15371.31</v>
      </c>
      <c r="F125" s="4"/>
    </row>
    <row r="126" spans="1:6" ht="135">
      <c r="A126" s="22"/>
      <c r="B126" s="32" t="s">
        <v>166</v>
      </c>
      <c r="C126" s="35" t="s">
        <v>249</v>
      </c>
      <c r="D126" s="33">
        <v>5296.77</v>
      </c>
      <c r="F126" s="4"/>
    </row>
    <row r="127" spans="1:6" ht="151.5" customHeight="1">
      <c r="A127" s="22"/>
      <c r="B127" s="32" t="s">
        <v>268</v>
      </c>
      <c r="C127" s="35" t="s">
        <v>250</v>
      </c>
      <c r="D127" s="33">
        <v>2000</v>
      </c>
      <c r="F127" s="4"/>
    </row>
    <row r="128" spans="1:6" ht="168" customHeight="1">
      <c r="A128" s="22"/>
      <c r="B128" s="32" t="s">
        <v>167</v>
      </c>
      <c r="C128" s="35" t="s">
        <v>251</v>
      </c>
      <c r="D128" s="33">
        <v>7200.05</v>
      </c>
      <c r="F128" s="4"/>
    </row>
    <row r="129" spans="1:6" ht="92.25" customHeight="1">
      <c r="A129" s="22"/>
      <c r="B129" s="32" t="s">
        <v>168</v>
      </c>
      <c r="C129" s="35" t="s">
        <v>252</v>
      </c>
      <c r="D129" s="33">
        <v>26161.26</v>
      </c>
      <c r="F129" s="4"/>
    </row>
    <row r="130" spans="1:6" ht="138.75" customHeight="1">
      <c r="A130" s="22"/>
      <c r="B130" s="32" t="s">
        <v>329</v>
      </c>
      <c r="C130" s="35" t="s">
        <v>296</v>
      </c>
      <c r="D130" s="33">
        <v>35300</v>
      </c>
      <c r="F130" s="4"/>
    </row>
    <row r="131" spans="1:6" ht="202.5" customHeight="1">
      <c r="A131" s="22"/>
      <c r="B131" s="32" t="s">
        <v>169</v>
      </c>
      <c r="C131" s="35" t="s">
        <v>253</v>
      </c>
      <c r="D131" s="33">
        <v>652300</v>
      </c>
      <c r="F131" s="4"/>
    </row>
    <row r="132" spans="1:6" ht="105">
      <c r="A132" s="22"/>
      <c r="B132" s="32" t="s">
        <v>170</v>
      </c>
      <c r="C132" s="35" t="s">
        <v>254</v>
      </c>
      <c r="D132" s="33">
        <v>9300</v>
      </c>
      <c r="F132" s="4"/>
    </row>
    <row r="133" spans="1:6" ht="138" customHeight="1">
      <c r="A133" s="22"/>
      <c r="B133" s="32" t="s">
        <v>269</v>
      </c>
      <c r="C133" s="35" t="s">
        <v>255</v>
      </c>
      <c r="D133" s="33">
        <v>9000</v>
      </c>
      <c r="F133" s="4"/>
    </row>
    <row r="134" spans="1:6" ht="107.25" customHeight="1">
      <c r="A134" s="22"/>
      <c r="B134" s="32" t="s">
        <v>171</v>
      </c>
      <c r="C134" s="35" t="s">
        <v>256</v>
      </c>
      <c r="D134" s="33">
        <v>34090.31</v>
      </c>
      <c r="F134" s="4"/>
    </row>
    <row r="135" spans="1:6" ht="127.5" customHeight="1">
      <c r="A135" s="22"/>
      <c r="B135" s="32" t="s">
        <v>330</v>
      </c>
      <c r="C135" s="35" t="s">
        <v>297</v>
      </c>
      <c r="D135" s="33">
        <v>20000</v>
      </c>
      <c r="F135" s="4"/>
    </row>
    <row r="136" spans="1:6" ht="150" customHeight="1">
      <c r="A136" s="22"/>
      <c r="B136" s="32" t="s">
        <v>172</v>
      </c>
      <c r="C136" s="35" t="s">
        <v>257</v>
      </c>
      <c r="D136" s="33">
        <v>120000</v>
      </c>
      <c r="F136" s="4"/>
    </row>
    <row r="137" spans="1:6" ht="169.5" customHeight="1">
      <c r="A137" s="22"/>
      <c r="B137" s="32" t="s">
        <v>270</v>
      </c>
      <c r="C137" s="35" t="s">
        <v>258</v>
      </c>
      <c r="D137" s="33">
        <v>10000</v>
      </c>
      <c r="F137" s="4"/>
    </row>
    <row r="138" spans="1:6" ht="90">
      <c r="A138" s="22"/>
      <c r="B138" s="32" t="s">
        <v>173</v>
      </c>
      <c r="C138" s="35" t="s">
        <v>229</v>
      </c>
      <c r="D138" s="33">
        <v>82930</v>
      </c>
      <c r="F138" s="4"/>
    </row>
    <row r="139" spans="1:6" ht="124.5" customHeight="1">
      <c r="A139" s="22"/>
      <c r="B139" s="32" t="s">
        <v>331</v>
      </c>
      <c r="C139" s="35" t="s">
        <v>259</v>
      </c>
      <c r="D139" s="33">
        <v>100000</v>
      </c>
      <c r="F139" s="4"/>
    </row>
    <row r="140" spans="1:6" ht="124.5" customHeight="1">
      <c r="A140" s="22"/>
      <c r="B140" s="32" t="s">
        <v>271</v>
      </c>
      <c r="C140" s="35" t="s">
        <v>260</v>
      </c>
      <c r="D140" s="33">
        <v>35000</v>
      </c>
      <c r="F140" s="4"/>
    </row>
    <row r="141" spans="1:6" ht="135">
      <c r="A141" s="22"/>
      <c r="B141" s="32" t="s">
        <v>272</v>
      </c>
      <c r="C141" s="35" t="s">
        <v>261</v>
      </c>
      <c r="D141" s="33">
        <v>14996</v>
      </c>
      <c r="F141" s="4"/>
    </row>
    <row r="142" spans="1:6" ht="138.75" customHeight="1">
      <c r="A142" s="22"/>
      <c r="B142" s="32" t="s">
        <v>332</v>
      </c>
      <c r="C142" s="35" t="s">
        <v>298</v>
      </c>
      <c r="D142" s="33">
        <v>4</v>
      </c>
      <c r="F142" s="4"/>
    </row>
    <row r="143" spans="1:6" ht="123" customHeight="1">
      <c r="A143" s="22"/>
      <c r="B143" s="32" t="s">
        <v>155</v>
      </c>
      <c r="C143" s="35" t="s">
        <v>262</v>
      </c>
      <c r="D143" s="33">
        <v>16454.99</v>
      </c>
      <c r="F143" s="4"/>
    </row>
    <row r="144" spans="1:6" ht="105">
      <c r="A144" s="22"/>
      <c r="B144" s="32" t="s">
        <v>156</v>
      </c>
      <c r="C144" s="35" t="s">
        <v>230</v>
      </c>
      <c r="D144" s="33">
        <v>1451815.36</v>
      </c>
      <c r="F144" s="4"/>
    </row>
    <row r="145" spans="1:6" ht="165">
      <c r="A145" s="22"/>
      <c r="B145" s="32" t="s">
        <v>273</v>
      </c>
      <c r="C145" s="35" t="s">
        <v>263</v>
      </c>
      <c r="D145" s="33">
        <v>120050</v>
      </c>
      <c r="F145" s="4"/>
    </row>
    <row r="146" spans="1:6" ht="15" hidden="1">
      <c r="A146" s="22"/>
      <c r="B146" s="32"/>
      <c r="C146" s="35"/>
      <c r="D146" s="33"/>
      <c r="F146" s="4"/>
    </row>
    <row r="147" spans="1:6" ht="15" hidden="1">
      <c r="A147" s="22"/>
      <c r="B147" s="32"/>
      <c r="C147" s="35"/>
      <c r="D147" s="33"/>
      <c r="F147" s="4"/>
    </row>
    <row r="148" spans="1:6" ht="151.5" customHeight="1" hidden="1">
      <c r="A148" s="22"/>
      <c r="B148" s="32"/>
      <c r="C148" s="35"/>
      <c r="D148" s="33"/>
      <c r="F148" s="4"/>
    </row>
    <row r="149" spans="1:6" ht="33" customHeight="1">
      <c r="A149" s="22"/>
      <c r="B149" s="66" t="s">
        <v>285</v>
      </c>
      <c r="C149" s="67"/>
      <c r="D149" s="34">
        <f>D150</f>
        <v>136013</v>
      </c>
      <c r="F149" s="4"/>
    </row>
    <row r="150" spans="1:6" ht="30">
      <c r="A150" s="22"/>
      <c r="B150" s="32" t="s">
        <v>299</v>
      </c>
      <c r="C150" s="35" t="s">
        <v>333</v>
      </c>
      <c r="D150" s="33">
        <v>136013</v>
      </c>
      <c r="F150" s="4"/>
    </row>
    <row r="151" spans="1:6" ht="33.75" customHeight="1">
      <c r="A151" s="53" t="s">
        <v>67</v>
      </c>
      <c r="B151" s="54"/>
      <c r="C151" s="55"/>
      <c r="D151" s="30">
        <f>D154+D155+D156+D157+D159+D160+D161+D162+D163+D165+D166+D167+D168+D169+D170+D152+D153+D158+D164</f>
        <v>43230540.9</v>
      </c>
      <c r="E151" s="2"/>
      <c r="F151" s="4"/>
    </row>
    <row r="152" spans="1:6" ht="93" customHeight="1">
      <c r="A152" s="41"/>
      <c r="B152" s="20" t="s">
        <v>189</v>
      </c>
      <c r="C152" s="19" t="s">
        <v>51</v>
      </c>
      <c r="D152" s="27">
        <v>33679608.07</v>
      </c>
      <c r="E152" s="2"/>
      <c r="F152" s="4"/>
    </row>
    <row r="153" spans="1:6" ht="78" customHeight="1">
      <c r="A153" s="41"/>
      <c r="B153" s="20" t="s">
        <v>190</v>
      </c>
      <c r="C153" s="18" t="s">
        <v>83</v>
      </c>
      <c r="D153" s="27">
        <v>311847.03</v>
      </c>
      <c r="E153" s="2"/>
      <c r="F153" s="4"/>
    </row>
    <row r="154" spans="1:6" ht="78" customHeight="1">
      <c r="A154" s="22" t="s">
        <v>38</v>
      </c>
      <c r="B154" s="20" t="s">
        <v>174</v>
      </c>
      <c r="C154" s="19" t="s">
        <v>82</v>
      </c>
      <c r="D154" s="27">
        <v>77914.81</v>
      </c>
      <c r="F154" s="3"/>
    </row>
    <row r="155" spans="1:6" ht="60">
      <c r="A155" s="22" t="s">
        <v>38</v>
      </c>
      <c r="B155" s="20" t="s">
        <v>175</v>
      </c>
      <c r="C155" s="18" t="s">
        <v>39</v>
      </c>
      <c r="D155" s="27">
        <v>1304956.82</v>
      </c>
      <c r="F155" s="3"/>
    </row>
    <row r="156" spans="1:6" ht="45">
      <c r="A156" s="22" t="s">
        <v>38</v>
      </c>
      <c r="B156" s="20" t="s">
        <v>176</v>
      </c>
      <c r="C156" s="18" t="s">
        <v>90</v>
      </c>
      <c r="D156" s="27">
        <v>594958.96</v>
      </c>
      <c r="F156" s="3"/>
    </row>
    <row r="157" spans="1:6" ht="32.25" customHeight="1">
      <c r="A157" s="22" t="s">
        <v>38</v>
      </c>
      <c r="B157" s="20" t="s">
        <v>299</v>
      </c>
      <c r="C157" s="35" t="s">
        <v>333</v>
      </c>
      <c r="D157" s="27">
        <v>148405.69</v>
      </c>
      <c r="F157" s="3"/>
    </row>
    <row r="158" spans="1:6" ht="32.25" customHeight="1">
      <c r="A158" s="22"/>
      <c r="B158" s="20" t="s">
        <v>195</v>
      </c>
      <c r="C158" s="18" t="s">
        <v>54</v>
      </c>
      <c r="D158" s="27">
        <v>1103869.72</v>
      </c>
      <c r="F158" s="3"/>
    </row>
    <row r="159" spans="1:6" ht="75.75" customHeight="1">
      <c r="A159" s="22" t="s">
        <v>38</v>
      </c>
      <c r="B159" s="28" t="s">
        <v>177</v>
      </c>
      <c r="C159" s="17" t="s">
        <v>107</v>
      </c>
      <c r="D159" s="27">
        <v>109634.56</v>
      </c>
      <c r="F159" s="3"/>
    </row>
    <row r="160" spans="1:6" ht="45">
      <c r="A160" s="22" t="s">
        <v>38</v>
      </c>
      <c r="B160" s="28" t="s">
        <v>178</v>
      </c>
      <c r="C160" s="17" t="s">
        <v>108</v>
      </c>
      <c r="D160" s="27">
        <v>194242.33</v>
      </c>
      <c r="F160" s="3"/>
    </row>
    <row r="161" spans="1:6" ht="75">
      <c r="A161" s="22"/>
      <c r="B161" s="28" t="s">
        <v>274</v>
      </c>
      <c r="C161" s="17" t="s">
        <v>275</v>
      </c>
      <c r="D161" s="27">
        <v>48774.63</v>
      </c>
      <c r="F161" s="3"/>
    </row>
    <row r="162" spans="1:6" ht="45.75" customHeight="1">
      <c r="A162" s="22" t="s">
        <v>38</v>
      </c>
      <c r="B162" s="28" t="s">
        <v>300</v>
      </c>
      <c r="C162" s="42" t="s">
        <v>54</v>
      </c>
      <c r="D162" s="27">
        <v>648.68</v>
      </c>
      <c r="F162" s="3"/>
    </row>
    <row r="163" spans="1:6" ht="30.75" customHeight="1">
      <c r="A163" s="22" t="s">
        <v>38</v>
      </c>
      <c r="B163" s="20" t="s">
        <v>179</v>
      </c>
      <c r="C163" s="18" t="s">
        <v>41</v>
      </c>
      <c r="D163" s="27">
        <v>231.75</v>
      </c>
      <c r="F163" s="3"/>
    </row>
    <row r="164" spans="1:6" ht="23.25" customHeight="1">
      <c r="A164" s="22"/>
      <c r="B164" s="20" t="s">
        <v>180</v>
      </c>
      <c r="C164" s="18" t="s">
        <v>43</v>
      </c>
      <c r="D164" s="27">
        <v>2400000</v>
      </c>
      <c r="F164" s="3"/>
    </row>
    <row r="165" spans="1:6" ht="45">
      <c r="A165" s="22" t="s">
        <v>38</v>
      </c>
      <c r="B165" s="20" t="s">
        <v>181</v>
      </c>
      <c r="C165" s="18" t="s">
        <v>44</v>
      </c>
      <c r="D165" s="27">
        <v>2959670</v>
      </c>
      <c r="F165" s="3"/>
    </row>
    <row r="166" spans="1:6" ht="75">
      <c r="A166" s="22" t="s">
        <v>38</v>
      </c>
      <c r="B166" s="20" t="s">
        <v>182</v>
      </c>
      <c r="C166" s="18" t="s">
        <v>45</v>
      </c>
      <c r="D166" s="27">
        <v>295777.85</v>
      </c>
      <c r="F166" s="3"/>
    </row>
    <row r="167" spans="1:6" ht="31.5" customHeight="1" hidden="1">
      <c r="A167" s="22" t="s">
        <v>38</v>
      </c>
      <c r="B167" s="32"/>
      <c r="C167" s="35"/>
      <c r="D167" s="33"/>
      <c r="F167" s="3"/>
    </row>
    <row r="168" spans="1:6" ht="15" hidden="1">
      <c r="A168" s="22"/>
      <c r="B168" s="32"/>
      <c r="C168" s="35"/>
      <c r="D168" s="33"/>
      <c r="F168" s="3"/>
    </row>
    <row r="169" spans="1:6" ht="31.5" customHeight="1">
      <c r="A169" s="22" t="s">
        <v>38</v>
      </c>
      <c r="B169" s="32" t="s">
        <v>277</v>
      </c>
      <c r="C169" s="35" t="s">
        <v>301</v>
      </c>
      <c r="D169" s="33">
        <v>192383.81</v>
      </c>
      <c r="F169" s="3"/>
    </row>
    <row r="170" spans="1:6" ht="60">
      <c r="A170" s="22" t="s">
        <v>38</v>
      </c>
      <c r="B170" s="32" t="s">
        <v>278</v>
      </c>
      <c r="C170" s="35" t="s">
        <v>276</v>
      </c>
      <c r="D170" s="33">
        <v>-192383.81</v>
      </c>
      <c r="F170" s="3"/>
    </row>
    <row r="171" spans="1:6" ht="31.5" customHeight="1">
      <c r="A171" s="53" t="s">
        <v>68</v>
      </c>
      <c r="B171" s="54"/>
      <c r="C171" s="55"/>
      <c r="D171" s="30">
        <f>D172+D174+D175+D176+D177+D178+D180+D182+D183+D184+D185+D186+D188+D189+D173+D179+D181+D187</f>
        <v>314053981.39</v>
      </c>
      <c r="E171" s="2"/>
      <c r="F171" s="2"/>
    </row>
    <row r="172" spans="1:7" ht="105">
      <c r="A172" s="22" t="s">
        <v>47</v>
      </c>
      <c r="B172" s="36" t="s">
        <v>281</v>
      </c>
      <c r="C172" s="39" t="s">
        <v>282</v>
      </c>
      <c r="D172" s="37">
        <v>379200</v>
      </c>
      <c r="F172" s="3"/>
      <c r="G172" s="4"/>
    </row>
    <row r="173" spans="1:7" ht="75">
      <c r="A173" s="22"/>
      <c r="B173" s="20" t="s">
        <v>174</v>
      </c>
      <c r="C173" s="19" t="s">
        <v>82</v>
      </c>
      <c r="D173" s="37">
        <v>2783.2</v>
      </c>
      <c r="F173" s="3"/>
      <c r="G173" s="4"/>
    </row>
    <row r="174" spans="1:7" ht="30">
      <c r="A174" s="22"/>
      <c r="B174" s="20" t="s">
        <v>184</v>
      </c>
      <c r="C174" s="38" t="s">
        <v>40</v>
      </c>
      <c r="D174" s="27">
        <v>514284.37</v>
      </c>
      <c r="F174" s="3"/>
      <c r="G174" s="4"/>
    </row>
    <row r="175" spans="1:7" ht="60">
      <c r="A175" s="22"/>
      <c r="B175" s="20" t="s">
        <v>279</v>
      </c>
      <c r="C175" s="40" t="s">
        <v>280</v>
      </c>
      <c r="D175" s="27">
        <v>1914788.43</v>
      </c>
      <c r="F175" s="3"/>
      <c r="G175" s="4"/>
    </row>
    <row r="176" spans="1:7" ht="30">
      <c r="A176" s="22"/>
      <c r="B176" s="20" t="s">
        <v>299</v>
      </c>
      <c r="C176" s="35" t="s">
        <v>333</v>
      </c>
      <c r="D176" s="27">
        <v>4897345.07</v>
      </c>
      <c r="F176" s="3"/>
      <c r="G176" s="4"/>
    </row>
    <row r="177" spans="1:7" ht="90">
      <c r="A177" s="22"/>
      <c r="B177" s="20" t="s">
        <v>109</v>
      </c>
      <c r="C177" s="18" t="s">
        <v>95</v>
      </c>
      <c r="D177" s="27">
        <v>217236</v>
      </c>
      <c r="F177" s="3"/>
      <c r="G177" s="4"/>
    </row>
    <row r="178" spans="1:7" ht="77.25" customHeight="1">
      <c r="A178" s="22"/>
      <c r="B178" s="28" t="s">
        <v>177</v>
      </c>
      <c r="C178" s="17" t="s">
        <v>107</v>
      </c>
      <c r="D178" s="27">
        <v>445265.43</v>
      </c>
      <c r="F178" s="3"/>
      <c r="G178" s="4"/>
    </row>
    <row r="179" spans="1:7" ht="77.25" customHeight="1">
      <c r="A179" s="22"/>
      <c r="B179" s="32" t="s">
        <v>185</v>
      </c>
      <c r="C179" s="35" t="s">
        <v>110</v>
      </c>
      <c r="D179" s="27">
        <v>30040.99</v>
      </c>
      <c r="F179" s="3"/>
      <c r="G179" s="4"/>
    </row>
    <row r="180" spans="1:7" ht="46.5" customHeight="1">
      <c r="A180" s="22" t="s">
        <v>47</v>
      </c>
      <c r="B180" s="28" t="s">
        <v>178</v>
      </c>
      <c r="C180" s="17" t="s">
        <v>108</v>
      </c>
      <c r="D180" s="27">
        <v>451173.95</v>
      </c>
      <c r="F180" s="3"/>
      <c r="G180" s="4"/>
    </row>
    <row r="181" spans="1:7" ht="24" customHeight="1">
      <c r="A181" s="22"/>
      <c r="B181" s="32" t="s">
        <v>302</v>
      </c>
      <c r="C181" s="35" t="s">
        <v>42</v>
      </c>
      <c r="D181" s="27">
        <v>184877.4</v>
      </c>
      <c r="F181" s="3"/>
      <c r="G181" s="4"/>
    </row>
    <row r="182" spans="1:7" ht="120" hidden="1">
      <c r="A182" s="22"/>
      <c r="B182" s="20" t="s">
        <v>186</v>
      </c>
      <c r="C182" s="19" t="s">
        <v>92</v>
      </c>
      <c r="D182" s="27"/>
      <c r="F182" s="3"/>
      <c r="G182" s="4"/>
    </row>
    <row r="183" spans="1:7" ht="90">
      <c r="A183" s="22"/>
      <c r="B183" s="20" t="s">
        <v>187</v>
      </c>
      <c r="C183" s="19" t="s">
        <v>93</v>
      </c>
      <c r="D183" s="27">
        <v>1730593.13</v>
      </c>
      <c r="F183" s="3"/>
      <c r="G183" s="4"/>
    </row>
    <row r="184" spans="1:7" ht="61.5" customHeight="1">
      <c r="A184" s="22" t="s">
        <v>47</v>
      </c>
      <c r="B184" s="20" t="s">
        <v>188</v>
      </c>
      <c r="C184" s="18" t="s">
        <v>48</v>
      </c>
      <c r="D184" s="27">
        <v>46753124</v>
      </c>
      <c r="F184" s="3"/>
      <c r="G184" s="4"/>
    </row>
    <row r="185" spans="1:7" ht="16.5" customHeight="1">
      <c r="A185" s="22" t="s">
        <v>47</v>
      </c>
      <c r="B185" s="20" t="s">
        <v>180</v>
      </c>
      <c r="C185" s="18" t="s">
        <v>43</v>
      </c>
      <c r="D185" s="27">
        <v>201338213.25</v>
      </c>
      <c r="F185" s="3"/>
      <c r="G185" s="4"/>
    </row>
    <row r="186" spans="1:7" ht="46.5" customHeight="1">
      <c r="A186" s="22" t="s">
        <v>47</v>
      </c>
      <c r="B186" s="20" t="s">
        <v>181</v>
      </c>
      <c r="C186" s="18" t="s">
        <v>44</v>
      </c>
      <c r="D186" s="27">
        <v>5123140.8</v>
      </c>
      <c r="F186" s="3"/>
      <c r="G186" s="4"/>
    </row>
    <row r="187" spans="1:7" ht="46.5" customHeight="1">
      <c r="A187" s="22"/>
      <c r="B187" s="32" t="s">
        <v>303</v>
      </c>
      <c r="C187" s="35" t="s">
        <v>304</v>
      </c>
      <c r="D187" s="27">
        <v>50396130.2</v>
      </c>
      <c r="F187" s="3"/>
      <c r="G187" s="4"/>
    </row>
    <row r="188" spans="1:7" ht="31.5" customHeight="1">
      <c r="A188" s="22" t="s">
        <v>47</v>
      </c>
      <c r="B188" s="20" t="s">
        <v>183</v>
      </c>
      <c r="C188" s="18" t="s">
        <v>91</v>
      </c>
      <c r="D188" s="27">
        <v>75252</v>
      </c>
      <c r="F188" s="3"/>
      <c r="G188" s="4"/>
    </row>
    <row r="189" spans="1:7" ht="46.5" customHeight="1">
      <c r="A189" s="22" t="s">
        <v>47</v>
      </c>
      <c r="B189" s="20" t="s">
        <v>96</v>
      </c>
      <c r="C189" s="18" t="s">
        <v>46</v>
      </c>
      <c r="D189" s="27">
        <v>-399466.83</v>
      </c>
      <c r="F189" s="3"/>
      <c r="G189" s="4"/>
    </row>
    <row r="190" spans="1:7" ht="15">
      <c r="A190" s="22"/>
      <c r="B190" s="61" t="s">
        <v>94</v>
      </c>
      <c r="C190" s="61"/>
      <c r="D190" s="30">
        <f>D191+D192+D193+D194</f>
        <v>10923030.47</v>
      </c>
      <c r="F190" s="3"/>
      <c r="G190" s="4"/>
    </row>
    <row r="191" spans="1:7" ht="30" hidden="1">
      <c r="A191" s="22"/>
      <c r="B191" s="20" t="s">
        <v>299</v>
      </c>
      <c r="C191" s="18" t="s">
        <v>333</v>
      </c>
      <c r="D191" s="27"/>
      <c r="F191" s="3"/>
      <c r="G191" s="4"/>
    </row>
    <row r="192" spans="1:7" ht="15">
      <c r="A192" s="22"/>
      <c r="B192" s="20" t="s">
        <v>180</v>
      </c>
      <c r="C192" s="18" t="s">
        <v>43</v>
      </c>
      <c r="D192" s="27">
        <v>108930.47</v>
      </c>
      <c r="F192" s="3"/>
      <c r="G192" s="4"/>
    </row>
    <row r="193" spans="1:7" ht="45">
      <c r="A193" s="22"/>
      <c r="B193" s="20" t="s">
        <v>181</v>
      </c>
      <c r="C193" s="18" t="s">
        <v>44</v>
      </c>
      <c r="D193" s="27">
        <v>10814100</v>
      </c>
      <c r="F193" s="3"/>
      <c r="G193" s="4"/>
    </row>
    <row r="194" spans="1:7" ht="46.5" customHeight="1" hidden="1">
      <c r="A194" s="22"/>
      <c r="B194" s="20" t="s">
        <v>96</v>
      </c>
      <c r="C194" s="18" t="s">
        <v>46</v>
      </c>
      <c r="D194" s="27"/>
      <c r="F194" s="3"/>
      <c r="G194" s="4"/>
    </row>
    <row r="195" spans="1:7" ht="14.25">
      <c r="A195" s="65" t="s">
        <v>69</v>
      </c>
      <c r="B195" s="65"/>
      <c r="C195" s="65"/>
      <c r="D195" s="30">
        <f>D196+D198+D199+D200+D197</f>
        <v>75749926.97</v>
      </c>
      <c r="F195" s="5"/>
      <c r="G195" s="4"/>
    </row>
    <row r="196" spans="1:6" ht="30.75" customHeight="1">
      <c r="A196" s="22" t="s">
        <v>49</v>
      </c>
      <c r="B196" s="20" t="s">
        <v>299</v>
      </c>
      <c r="C196" s="18" t="s">
        <v>333</v>
      </c>
      <c r="D196" s="27">
        <v>73278.76</v>
      </c>
      <c r="F196" s="3"/>
    </row>
    <row r="197" spans="1:6" ht="76.5" customHeight="1">
      <c r="A197" s="22"/>
      <c r="B197" s="32" t="s">
        <v>177</v>
      </c>
      <c r="C197" s="35" t="s">
        <v>107</v>
      </c>
      <c r="D197" s="27">
        <v>169</v>
      </c>
      <c r="F197" s="3"/>
    </row>
    <row r="198" spans="1:6" ht="36" customHeight="1">
      <c r="A198" s="22" t="s">
        <v>49</v>
      </c>
      <c r="B198" s="32" t="s">
        <v>334</v>
      </c>
      <c r="C198" s="35" t="s">
        <v>305</v>
      </c>
      <c r="D198" s="27">
        <v>585230</v>
      </c>
      <c r="F198" s="3"/>
    </row>
    <row r="199" spans="1:6" ht="30">
      <c r="A199" s="22"/>
      <c r="B199" s="32" t="s">
        <v>335</v>
      </c>
      <c r="C199" s="35" t="s">
        <v>306</v>
      </c>
      <c r="D199" s="27">
        <v>4919368.42</v>
      </c>
      <c r="F199" s="3"/>
    </row>
    <row r="200" spans="1:6" ht="30.75" customHeight="1">
      <c r="A200" s="22" t="s">
        <v>49</v>
      </c>
      <c r="B200" s="32" t="s">
        <v>180</v>
      </c>
      <c r="C200" s="35" t="s">
        <v>43</v>
      </c>
      <c r="D200" s="27">
        <v>70171880.79</v>
      </c>
      <c r="F200" s="3"/>
    </row>
    <row r="201" spans="1:5" ht="34.5" customHeight="1">
      <c r="A201" s="53" t="s">
        <v>70</v>
      </c>
      <c r="B201" s="54"/>
      <c r="C201" s="55"/>
      <c r="D201" s="30">
        <f>D202+D203+D204+D205+D206+D207+D208+D209+D210+D211+D212+D213</f>
        <v>88163905.22999999</v>
      </c>
      <c r="E201" s="2"/>
    </row>
    <row r="202" spans="1:6" ht="90">
      <c r="A202" s="22" t="s">
        <v>50</v>
      </c>
      <c r="B202" s="20" t="s">
        <v>189</v>
      </c>
      <c r="C202" s="19" t="s">
        <v>51</v>
      </c>
      <c r="D202" s="27">
        <v>-49620.42</v>
      </c>
      <c r="F202" s="3"/>
    </row>
    <row r="203" spans="1:6" ht="78" customHeight="1">
      <c r="A203" s="22"/>
      <c r="B203" s="20" t="s">
        <v>190</v>
      </c>
      <c r="C203" s="18" t="s">
        <v>83</v>
      </c>
      <c r="D203" s="27">
        <v>-18762.85</v>
      </c>
      <c r="F203" s="3"/>
    </row>
    <row r="204" spans="1:6" ht="60.75" customHeight="1">
      <c r="A204" s="22" t="s">
        <v>50</v>
      </c>
      <c r="B204" s="20" t="s">
        <v>191</v>
      </c>
      <c r="C204" s="18" t="s">
        <v>84</v>
      </c>
      <c r="D204" s="27">
        <v>245773.91</v>
      </c>
      <c r="F204" s="3"/>
    </row>
    <row r="205" spans="1:6" ht="60.75" customHeight="1">
      <c r="A205" s="22" t="s">
        <v>50</v>
      </c>
      <c r="B205" s="20" t="s">
        <v>192</v>
      </c>
      <c r="C205" s="18" t="s">
        <v>85</v>
      </c>
      <c r="D205" s="27">
        <v>58465678.81</v>
      </c>
      <c r="F205" s="3"/>
    </row>
    <row r="206" spans="1:6" ht="90">
      <c r="A206" s="22" t="s">
        <v>50</v>
      </c>
      <c r="B206" s="20" t="s">
        <v>193</v>
      </c>
      <c r="C206" s="18" t="s">
        <v>52</v>
      </c>
      <c r="D206" s="27">
        <v>17047894.57</v>
      </c>
      <c r="F206" s="3"/>
    </row>
    <row r="207" spans="1:6" ht="31.5" customHeight="1">
      <c r="A207" s="22" t="s">
        <v>50</v>
      </c>
      <c r="B207" s="20" t="s">
        <v>299</v>
      </c>
      <c r="C207" s="18" t="s">
        <v>333</v>
      </c>
      <c r="D207" s="27">
        <v>1305624.24</v>
      </c>
      <c r="F207" s="3"/>
    </row>
    <row r="208" spans="1:6" ht="96" customHeight="1">
      <c r="A208" s="22"/>
      <c r="B208" s="20" t="s">
        <v>194</v>
      </c>
      <c r="C208" s="19" t="s">
        <v>53</v>
      </c>
      <c r="D208" s="27">
        <v>10591765.85</v>
      </c>
      <c r="F208" s="3"/>
    </row>
    <row r="209" spans="1:6" ht="60.75" customHeight="1">
      <c r="A209" s="22" t="s">
        <v>50</v>
      </c>
      <c r="B209" s="32" t="s">
        <v>177</v>
      </c>
      <c r="C209" s="35" t="s">
        <v>107</v>
      </c>
      <c r="D209" s="27">
        <v>-108581.76</v>
      </c>
      <c r="F209" s="3"/>
    </row>
    <row r="210" spans="1:6" ht="45.75" customHeight="1">
      <c r="A210" s="22" t="s">
        <v>50</v>
      </c>
      <c r="B210" s="32" t="s">
        <v>185</v>
      </c>
      <c r="C210" s="35" t="s">
        <v>110</v>
      </c>
      <c r="D210" s="27">
        <v>687734.34</v>
      </c>
      <c r="F210" s="3"/>
    </row>
    <row r="211" spans="1:6" ht="150">
      <c r="A211" s="22" t="s">
        <v>50</v>
      </c>
      <c r="B211" s="32" t="s">
        <v>98</v>
      </c>
      <c r="C211" s="35" t="s">
        <v>231</v>
      </c>
      <c r="D211" s="27">
        <v>5220</v>
      </c>
      <c r="F211" s="3"/>
    </row>
    <row r="212" spans="1:6" ht="31.5" customHeight="1">
      <c r="A212" s="22" t="s">
        <v>50</v>
      </c>
      <c r="B212" s="20" t="s">
        <v>179</v>
      </c>
      <c r="C212" s="18" t="s">
        <v>41</v>
      </c>
      <c r="D212" s="27">
        <v>-163572.42</v>
      </c>
      <c r="F212" s="3"/>
    </row>
    <row r="213" spans="1:6" ht="16.5" customHeight="1">
      <c r="A213" s="22"/>
      <c r="B213" s="20" t="s">
        <v>196</v>
      </c>
      <c r="C213" s="18" t="s">
        <v>42</v>
      </c>
      <c r="D213" s="27">
        <v>154750.96</v>
      </c>
      <c r="F213" s="3"/>
    </row>
    <row r="214" spans="1:6" ht="31.5" customHeight="1">
      <c r="A214" s="21" t="s">
        <v>71</v>
      </c>
      <c r="B214" s="53" t="s">
        <v>71</v>
      </c>
      <c r="C214" s="55"/>
      <c r="D214" s="30">
        <f>D215+D217+D216</f>
        <v>4635454.63</v>
      </c>
      <c r="F214" s="4"/>
    </row>
    <row r="215" spans="1:6" ht="15">
      <c r="A215" s="22"/>
      <c r="B215" s="20" t="s">
        <v>180</v>
      </c>
      <c r="C215" s="18" t="s">
        <v>43</v>
      </c>
      <c r="D215" s="27">
        <v>1039212</v>
      </c>
      <c r="F215" s="4"/>
    </row>
    <row r="216" spans="1:6" ht="30">
      <c r="A216" s="22"/>
      <c r="B216" s="32" t="s">
        <v>307</v>
      </c>
      <c r="C216" s="35" t="s">
        <v>304</v>
      </c>
      <c r="D216" s="27">
        <v>3586242.63</v>
      </c>
      <c r="F216" s="4"/>
    </row>
    <row r="217" spans="1:6" ht="30" customHeight="1">
      <c r="A217" s="22" t="s">
        <v>55</v>
      </c>
      <c r="B217" s="20" t="s">
        <v>183</v>
      </c>
      <c r="C217" s="18" t="s">
        <v>91</v>
      </c>
      <c r="D217" s="27">
        <v>10000</v>
      </c>
      <c r="F217" s="4"/>
    </row>
    <row r="218" spans="1:6" ht="32.25" customHeight="1">
      <c r="A218" s="53" t="s">
        <v>72</v>
      </c>
      <c r="B218" s="54"/>
      <c r="C218" s="55"/>
      <c r="D218" s="30">
        <f>D219+D221+D224+D226+D227+D228+D229+D230+D232+D231+D220+D222+D223+D225+D233</f>
        <v>1980667442.1200001</v>
      </c>
      <c r="E218" s="2"/>
      <c r="F218" s="4"/>
    </row>
    <row r="219" spans="1:6" ht="31.5" customHeight="1">
      <c r="A219" s="43" t="s">
        <v>56</v>
      </c>
      <c r="B219" s="20" t="s">
        <v>184</v>
      </c>
      <c r="C219" s="18" t="s">
        <v>40</v>
      </c>
      <c r="D219" s="27">
        <v>350654.01</v>
      </c>
      <c r="F219" s="3"/>
    </row>
    <row r="220" spans="1:6" ht="45">
      <c r="A220" s="43"/>
      <c r="B220" s="20" t="s">
        <v>176</v>
      </c>
      <c r="C220" s="18" t="s">
        <v>90</v>
      </c>
      <c r="D220" s="27">
        <v>2593.89</v>
      </c>
      <c r="F220" s="3"/>
    </row>
    <row r="221" spans="1:6" ht="31.5" customHeight="1">
      <c r="A221" s="43" t="s">
        <v>56</v>
      </c>
      <c r="B221" s="20" t="s">
        <v>299</v>
      </c>
      <c r="C221" s="18" t="s">
        <v>333</v>
      </c>
      <c r="D221" s="27">
        <v>29117.91</v>
      </c>
      <c r="F221" s="3"/>
    </row>
    <row r="222" spans="1:6" ht="95.25" customHeight="1">
      <c r="A222" s="43"/>
      <c r="B222" s="32" t="s">
        <v>109</v>
      </c>
      <c r="C222" s="35" t="s">
        <v>95</v>
      </c>
      <c r="D222" s="27">
        <v>140280</v>
      </c>
      <c r="F222" s="3"/>
    </row>
    <row r="223" spans="1:6" ht="75.75" customHeight="1">
      <c r="A223" s="43"/>
      <c r="B223" s="32" t="s">
        <v>177</v>
      </c>
      <c r="C223" s="35" t="s">
        <v>107</v>
      </c>
      <c r="D223" s="27">
        <v>1720.62</v>
      </c>
      <c r="F223" s="3"/>
    </row>
    <row r="224" spans="1:6" ht="45">
      <c r="A224" s="43"/>
      <c r="B224" s="28" t="s">
        <v>114</v>
      </c>
      <c r="C224" s="17" t="s">
        <v>113</v>
      </c>
      <c r="D224" s="27">
        <v>98800</v>
      </c>
      <c r="F224" s="3"/>
    </row>
    <row r="225" spans="1:6" ht="30">
      <c r="A225" s="43"/>
      <c r="B225" s="32" t="s">
        <v>336</v>
      </c>
      <c r="C225" s="35" t="s">
        <v>308</v>
      </c>
      <c r="D225" s="27">
        <v>21444300</v>
      </c>
      <c r="F225" s="3"/>
    </row>
    <row r="226" spans="1:6" ht="61.5" customHeight="1">
      <c r="A226" s="43" t="s">
        <v>56</v>
      </c>
      <c r="B226" s="28" t="s">
        <v>197</v>
      </c>
      <c r="C226" s="17" t="s">
        <v>115</v>
      </c>
      <c r="D226" s="27">
        <v>52030900</v>
      </c>
      <c r="F226" s="3"/>
    </row>
    <row r="227" spans="1:6" ht="17.25" customHeight="1">
      <c r="A227" s="43" t="s">
        <v>56</v>
      </c>
      <c r="B227" s="20" t="s">
        <v>180</v>
      </c>
      <c r="C227" s="18" t="s">
        <v>43</v>
      </c>
      <c r="D227" s="27">
        <v>35366400</v>
      </c>
      <c r="F227" s="3"/>
    </row>
    <row r="228" spans="1:6" ht="90">
      <c r="A228" s="43" t="s">
        <v>56</v>
      </c>
      <c r="B228" s="20" t="s">
        <v>198</v>
      </c>
      <c r="C228" s="18" t="s">
        <v>57</v>
      </c>
      <c r="D228" s="27">
        <v>16925900</v>
      </c>
      <c r="F228" s="3"/>
    </row>
    <row r="229" spans="1:6" ht="15.75" customHeight="1">
      <c r="A229" s="43" t="s">
        <v>56</v>
      </c>
      <c r="B229" s="20" t="s">
        <v>199</v>
      </c>
      <c r="C229" s="18" t="s">
        <v>58</v>
      </c>
      <c r="D229" s="27">
        <v>1787983200</v>
      </c>
      <c r="F229" s="3"/>
    </row>
    <row r="230" spans="1:6" ht="75">
      <c r="A230" s="43"/>
      <c r="B230" s="28" t="s">
        <v>117</v>
      </c>
      <c r="C230" s="17" t="s">
        <v>116</v>
      </c>
      <c r="D230" s="27">
        <v>65881900</v>
      </c>
      <c r="F230" s="3"/>
    </row>
    <row r="231" spans="1:6" ht="32.25" customHeight="1">
      <c r="A231" s="43" t="s">
        <v>56</v>
      </c>
      <c r="B231" s="20" t="s">
        <v>183</v>
      </c>
      <c r="C231" s="18" t="s">
        <v>91</v>
      </c>
      <c r="D231" s="27">
        <v>220920</v>
      </c>
      <c r="F231" s="3"/>
    </row>
    <row r="232" spans="1:6" ht="45">
      <c r="A232" s="43"/>
      <c r="B232" s="28" t="s">
        <v>111</v>
      </c>
      <c r="C232" s="17" t="s">
        <v>112</v>
      </c>
      <c r="D232" s="27">
        <v>193890.25</v>
      </c>
      <c r="F232" s="3"/>
    </row>
    <row r="233" spans="1:6" ht="83.25" customHeight="1">
      <c r="A233" s="43"/>
      <c r="B233" s="32" t="s">
        <v>337</v>
      </c>
      <c r="C233" s="35" t="s">
        <v>309</v>
      </c>
      <c r="D233" s="27">
        <v>-3134.56</v>
      </c>
      <c r="F233" s="3"/>
    </row>
    <row r="234" spans="1:4" ht="29.25" customHeight="1">
      <c r="A234" s="53" t="s">
        <v>73</v>
      </c>
      <c r="B234" s="54"/>
      <c r="C234" s="55"/>
      <c r="D234" s="30">
        <f>D236+D237+D238+D240+D241+D242+D239+D243+D235</f>
        <v>1612392910.13</v>
      </c>
    </row>
    <row r="235" spans="1:4" ht="29.25" customHeight="1">
      <c r="A235" s="41"/>
      <c r="B235" s="20" t="s">
        <v>299</v>
      </c>
      <c r="C235" s="18" t="s">
        <v>203</v>
      </c>
      <c r="D235" s="27">
        <v>808.93</v>
      </c>
    </row>
    <row r="236" spans="1:6" ht="30">
      <c r="A236" s="22"/>
      <c r="B236" s="20" t="s">
        <v>179</v>
      </c>
      <c r="C236" s="18" t="s">
        <v>41</v>
      </c>
      <c r="D236" s="31">
        <v>-4716.11</v>
      </c>
      <c r="F236" s="3"/>
    </row>
    <row r="237" spans="1:6" ht="30">
      <c r="A237" s="22"/>
      <c r="B237" s="20" t="s">
        <v>200</v>
      </c>
      <c r="C237" s="18" t="s">
        <v>60</v>
      </c>
      <c r="D237" s="27">
        <v>599906600</v>
      </c>
      <c r="F237" s="3"/>
    </row>
    <row r="238" spans="1:6" ht="31.5" customHeight="1">
      <c r="A238" s="22" t="s">
        <v>59</v>
      </c>
      <c r="B238" s="20" t="s">
        <v>201</v>
      </c>
      <c r="C238" s="18" t="s">
        <v>61</v>
      </c>
      <c r="D238" s="27">
        <v>207185600</v>
      </c>
      <c r="F238" s="3"/>
    </row>
    <row r="239" spans="1:6" ht="46.5" customHeight="1">
      <c r="A239" s="22"/>
      <c r="B239" s="32" t="s">
        <v>338</v>
      </c>
      <c r="C239" s="35" t="s">
        <v>310</v>
      </c>
      <c r="D239" s="27">
        <v>18000000</v>
      </c>
      <c r="F239" s="3"/>
    </row>
    <row r="240" spans="1:6" ht="17.25" customHeight="1">
      <c r="A240" s="22" t="s">
        <v>59</v>
      </c>
      <c r="B240" s="28" t="s">
        <v>119</v>
      </c>
      <c r="C240" s="17" t="s">
        <v>118</v>
      </c>
      <c r="D240" s="27">
        <v>58945893.13</v>
      </c>
      <c r="F240" s="3"/>
    </row>
    <row r="241" spans="1:6" ht="15">
      <c r="A241" s="22"/>
      <c r="B241" s="20" t="s">
        <v>180</v>
      </c>
      <c r="C241" s="18" t="s">
        <v>43</v>
      </c>
      <c r="D241" s="27">
        <v>723304513.78</v>
      </c>
      <c r="F241" s="3"/>
    </row>
    <row r="242" spans="1:6" ht="48" customHeight="1">
      <c r="A242" s="22" t="s">
        <v>59</v>
      </c>
      <c r="B242" s="20" t="s">
        <v>181</v>
      </c>
      <c r="C242" s="18" t="s">
        <v>44</v>
      </c>
      <c r="D242" s="27">
        <v>5084169</v>
      </c>
      <c r="F242" s="3"/>
    </row>
    <row r="243" spans="1:4" ht="48.75" customHeight="1">
      <c r="A243" s="6"/>
      <c r="B243" s="20" t="s">
        <v>96</v>
      </c>
      <c r="C243" s="18" t="s">
        <v>46</v>
      </c>
      <c r="D243" s="47">
        <v>-29958.6</v>
      </c>
    </row>
    <row r="244" spans="1:4" ht="12.75" customHeight="1">
      <c r="A244" s="6"/>
      <c r="B244" s="48"/>
      <c r="C244" s="48"/>
      <c r="D244" s="49"/>
    </row>
    <row r="245" spans="2:3" ht="12.75" customHeight="1">
      <c r="B245" s="44"/>
      <c r="C245" s="45"/>
    </row>
  </sheetData>
  <sheetProtection/>
  <mergeCells count="24">
    <mergeCell ref="B190:C190"/>
    <mergeCell ref="B214:C214"/>
    <mergeCell ref="B149:C149"/>
    <mergeCell ref="B104:C104"/>
    <mergeCell ref="A27:C27"/>
    <mergeCell ref="B3:D3"/>
    <mergeCell ref="B4:D4"/>
    <mergeCell ref="A23:C23"/>
    <mergeCell ref="A90:C90"/>
    <mergeCell ref="A234:C234"/>
    <mergeCell ref="A151:C151"/>
    <mergeCell ref="A171:C171"/>
    <mergeCell ref="A195:C195"/>
    <mergeCell ref="A218:C218"/>
    <mergeCell ref="A79:C79"/>
    <mergeCell ref="A18:C18"/>
    <mergeCell ref="A201:C201"/>
    <mergeCell ref="C1:D1"/>
    <mergeCell ref="A5:D5"/>
    <mergeCell ref="A11:C11"/>
    <mergeCell ref="B85:C85"/>
    <mergeCell ref="B100:C100"/>
    <mergeCell ref="B2:D2"/>
    <mergeCell ref="A10:C10"/>
  </mergeCells>
  <printOptions/>
  <pageMargins left="0.7086614173228347" right="0.7086614173228347" top="0.7480314960629921" bottom="0.5905511811023623" header="0.5118110236220472" footer="0.5118110236220472"/>
  <pageSetup fitToHeight="0" fitToWidth="1" horizontalDpi="600" verticalDpi="600" orientation="portrait" paperSize="9" scale="94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>POI HSSF rep:2.44.0.60</dc:description>
  <cp:lastModifiedBy>Еремеева Людмила Валерьевна</cp:lastModifiedBy>
  <cp:lastPrinted>2022-03-21T09:15:04Z</cp:lastPrinted>
  <dcterms:created xsi:type="dcterms:W3CDTF">2018-01-26T08:19:09Z</dcterms:created>
  <dcterms:modified xsi:type="dcterms:W3CDTF">2023-05-29T07:13:02Z</dcterms:modified>
  <cp:category/>
  <cp:version/>
  <cp:contentType/>
  <cp:contentStatus/>
</cp:coreProperties>
</file>