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7795" windowHeight="11895"/>
  </bookViews>
  <sheets>
    <sheet name="Лист1" sheetId="1" r:id="rId1"/>
  </sheets>
  <definedNames>
    <definedName name="_xlnm.Print_Titles" localSheetId="0">Лист1!$4:$4</definedName>
  </definedNames>
  <calcPr calcId="145621"/>
</workbook>
</file>

<file path=xl/calcChain.xml><?xml version="1.0" encoding="utf-8"?>
<calcChain xmlns="http://schemas.openxmlformats.org/spreadsheetml/2006/main">
  <c r="J69" i="1" l="1"/>
  <c r="J67" i="1"/>
  <c r="J63" i="1"/>
  <c r="J58" i="1"/>
  <c r="J55" i="1"/>
  <c r="J49" i="1"/>
  <c r="J47" i="1"/>
  <c r="J42" i="1"/>
  <c r="J37" i="1"/>
  <c r="J35" i="1"/>
  <c r="J27" i="1"/>
  <c r="J20" i="1"/>
  <c r="J19" i="1"/>
  <c r="J6" i="1" s="1"/>
  <c r="J7" i="1"/>
  <c r="I69" i="1"/>
  <c r="I67" i="1"/>
  <c r="I63" i="1"/>
  <c r="I58" i="1"/>
  <c r="I55" i="1"/>
  <c r="I49" i="1"/>
  <c r="I47" i="1"/>
  <c r="I42" i="1"/>
  <c r="I37" i="1"/>
  <c r="I35" i="1"/>
  <c r="I27" i="1"/>
  <c r="I20" i="1"/>
  <c r="I19" i="1" s="1"/>
  <c r="I7" i="1"/>
  <c r="H69" i="1"/>
  <c r="H67" i="1"/>
  <c r="H63" i="1"/>
  <c r="H58" i="1"/>
  <c r="H55" i="1"/>
  <c r="H49" i="1"/>
  <c r="H47" i="1"/>
  <c r="H42" i="1"/>
  <c r="H37" i="1"/>
  <c r="H35" i="1"/>
  <c r="H27" i="1"/>
  <c r="H20" i="1"/>
  <c r="H19" i="1"/>
  <c r="H7" i="1"/>
  <c r="D20" i="1"/>
  <c r="J26" i="1" l="1"/>
  <c r="J71" i="1" s="1"/>
  <c r="I26" i="1"/>
  <c r="I6" i="1"/>
  <c r="H26" i="1"/>
  <c r="H6" i="1"/>
  <c r="G20" i="1"/>
  <c r="D37" i="1"/>
  <c r="E37" i="1"/>
  <c r="F37" i="1"/>
  <c r="G37" i="1"/>
  <c r="L37" i="1"/>
  <c r="C37" i="1"/>
  <c r="I71" i="1" l="1"/>
  <c r="H71" i="1"/>
  <c r="C20" i="1"/>
  <c r="G7" i="1"/>
  <c r="F7" i="1"/>
  <c r="E7" i="1"/>
  <c r="D7" i="1"/>
  <c r="C7" i="1"/>
  <c r="E69" i="1" l="1"/>
  <c r="D55" i="1"/>
  <c r="D69" i="1"/>
  <c r="F69" i="1"/>
  <c r="G69" i="1"/>
  <c r="D63" i="1"/>
  <c r="E63" i="1"/>
  <c r="F63" i="1"/>
  <c r="G63" i="1"/>
  <c r="D58" i="1"/>
  <c r="E58" i="1"/>
  <c r="F58" i="1"/>
  <c r="G58" i="1"/>
  <c r="E55" i="1"/>
  <c r="F55" i="1"/>
  <c r="G55" i="1"/>
  <c r="D49" i="1"/>
  <c r="E49" i="1"/>
  <c r="F49" i="1"/>
  <c r="G49" i="1"/>
  <c r="D47" i="1"/>
  <c r="E47" i="1"/>
  <c r="F47" i="1"/>
  <c r="G47" i="1"/>
  <c r="D42" i="1"/>
  <c r="E42" i="1"/>
  <c r="F42" i="1"/>
  <c r="G42" i="1"/>
  <c r="D35" i="1"/>
  <c r="E35" i="1"/>
  <c r="F35" i="1"/>
  <c r="G35" i="1"/>
  <c r="D27" i="1"/>
  <c r="E27" i="1"/>
  <c r="F27" i="1"/>
  <c r="G27" i="1"/>
  <c r="L58" i="1" l="1"/>
  <c r="C58" i="1"/>
  <c r="L69" i="1" l="1"/>
  <c r="L67" i="1"/>
  <c r="L63" i="1"/>
  <c r="L55" i="1"/>
  <c r="L49" i="1"/>
  <c r="L47" i="1"/>
  <c r="L42" i="1"/>
  <c r="L35" i="1"/>
  <c r="L27" i="1"/>
  <c r="L26" i="1" l="1"/>
  <c r="D19" i="1" l="1"/>
  <c r="E20" i="1"/>
  <c r="E19" i="1" s="1"/>
  <c r="F20" i="1"/>
  <c r="F19" i="1" s="1"/>
  <c r="G19" i="1"/>
  <c r="C19" i="1"/>
  <c r="D67" i="1" l="1"/>
  <c r="D26" i="1" s="1"/>
  <c r="E67" i="1"/>
  <c r="E26" i="1" s="1"/>
  <c r="F67" i="1"/>
  <c r="F26" i="1" s="1"/>
  <c r="G67" i="1"/>
  <c r="G26" i="1" s="1"/>
  <c r="C47" i="1"/>
  <c r="C69" i="1"/>
  <c r="C67" i="1"/>
  <c r="C63" i="1"/>
  <c r="C55" i="1"/>
  <c r="C49" i="1"/>
  <c r="C42" i="1"/>
  <c r="C35" i="1"/>
  <c r="C27" i="1"/>
  <c r="C26" i="1" l="1"/>
  <c r="F6" i="1"/>
  <c r="F71" i="1" s="1"/>
  <c r="E6" i="1"/>
  <c r="E71" i="1" s="1"/>
  <c r="D6" i="1"/>
  <c r="D71" i="1" s="1"/>
  <c r="G6" i="1"/>
  <c r="G71" i="1" s="1"/>
  <c r="C6" i="1"/>
  <c r="C71" i="1" l="1"/>
</calcChain>
</file>

<file path=xl/sharedStrings.xml><?xml version="1.0" encoding="utf-8"?>
<sst xmlns="http://schemas.openxmlformats.org/spreadsheetml/2006/main" count="172" uniqueCount="149">
  <si>
    <t>10000000000000000</t>
  </si>
  <si>
    <t>10100000000000000</t>
  </si>
  <si>
    <t>10300000000000000</t>
  </si>
  <si>
    <t>10500000000000000</t>
  </si>
  <si>
    <t>10600000000000000</t>
  </si>
  <si>
    <t>10800000000000000</t>
  </si>
  <si>
    <t>11100000000000000</t>
  </si>
  <si>
    <t>11200000000000000</t>
  </si>
  <si>
    <t>11300000000000000</t>
  </si>
  <si>
    <t>11400000000000000</t>
  </si>
  <si>
    <t>11600000000000000</t>
  </si>
  <si>
    <t>20000000000000000</t>
  </si>
  <si>
    <t>20200000000000000</t>
  </si>
  <si>
    <t>20215000000000000</t>
  </si>
  <si>
    <t>20220000000000000</t>
  </si>
  <si>
    <t>20230000000000000</t>
  </si>
  <si>
    <t>НАЛОГОВЫЕ И НЕНАЛОГОВЫЕ ДОХОДЫ</t>
  </si>
  <si>
    <t>БЕЗВОЗМЕЗДНЫЕ ПОСТУПЛЕНИЯ</t>
  </si>
  <si>
    <t>Дотации</t>
  </si>
  <si>
    <t>Субсидии</t>
  </si>
  <si>
    <t>Субвенции</t>
  </si>
  <si>
    <t>Доходы</t>
  </si>
  <si>
    <t>Расходы</t>
  </si>
  <si>
    <t>01 00</t>
  </si>
  <si>
    <t>01 02</t>
  </si>
  <si>
    <t>01 03</t>
  </si>
  <si>
    <t>01 04</t>
  </si>
  <si>
    <t>01 06</t>
  </si>
  <si>
    <t>01 13</t>
  </si>
  <si>
    <t>03 00</t>
  </si>
  <si>
    <t>03 09</t>
  </si>
  <si>
    <t>04 00</t>
  </si>
  <si>
    <t>04 08</t>
  </si>
  <si>
    <t>04 09</t>
  </si>
  <si>
    <t>04 12</t>
  </si>
  <si>
    <t>05 00</t>
  </si>
  <si>
    <t>05 01</t>
  </si>
  <si>
    <t>05 02</t>
  </si>
  <si>
    <t>05 03</t>
  </si>
  <si>
    <t>05 05</t>
  </si>
  <si>
    <t>06 00</t>
  </si>
  <si>
    <t>06 02</t>
  </si>
  <si>
    <t>07 00</t>
  </si>
  <si>
    <t>07 01</t>
  </si>
  <si>
    <t>07 02</t>
  </si>
  <si>
    <t>07 03</t>
  </si>
  <si>
    <t>07 07</t>
  </si>
  <si>
    <t>07 09</t>
  </si>
  <si>
    <t>08 00</t>
  </si>
  <si>
    <t>08 01</t>
  </si>
  <si>
    <t>08 04</t>
  </si>
  <si>
    <t>10 00</t>
  </si>
  <si>
    <t>10 01</t>
  </si>
  <si>
    <t>10 03</t>
  </si>
  <si>
    <t>10 04</t>
  </si>
  <si>
    <t>11 00</t>
  </si>
  <si>
    <t>11 01</t>
  </si>
  <si>
    <t>11 05</t>
  </si>
  <si>
    <t>12 00</t>
  </si>
  <si>
    <t>12 02</t>
  </si>
  <si>
    <t>13 00</t>
  </si>
  <si>
    <t>13 01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</si>
  <si>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</si>
  <si>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</si>
  <si>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</si>
  <si>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</si>
  <si>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</si>
  <si>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</si>
  <si>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</si>
  <si>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</si>
  <si>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</si>
  <si>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</si>
  <si>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</si>
  <si>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</si>
  <si>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</si>
  <si>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</si>
  <si>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</si>
  <si>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</si>
  <si>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</si>
  <si>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</si>
  <si>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</si>
  <si>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</si>
  <si>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</si>
  <si>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</si>
  <si>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</si>
  <si>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</si>
  <si>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</si>
  <si>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</si>
  <si>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</si>
  <si>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</si>
  <si>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</si>
  <si>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</si>
  <si>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</si>
  <si>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</si>
  <si>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</si>
  <si>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</si>
  <si>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</si>
  <si>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</si>
  <si>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</si>
  <si>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</si>
  <si>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</si>
  <si>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</si>
  <si>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</si>
  <si>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</si>
  <si>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</si>
  <si>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</si>
  <si>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</si>
  <si>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</si>
  <si>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</si>
  <si>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</si>
  <si>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</si>
  <si>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</si>
  <si>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</si>
  <si>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01 11</t>
  </si>
  <si>
    <t>Изменения в текстовые статьи решения о бюджете</t>
  </si>
  <si>
    <t>-</t>
  </si>
  <si>
    <t>Код</t>
  </si>
  <si>
    <t>Наименование</t>
  </si>
  <si>
    <t>01 07</t>
  </si>
  <si>
    <t>Обеспечение проведения выборов и референдумов</t>
  </si>
  <si>
    <t>Дефицит (-) / профицит (+)</t>
  </si>
  <si>
    <t>10 06</t>
  </si>
  <si>
    <t>Другие вопросы в области социальной политики</t>
  </si>
  <si>
    <t>11700000000000000</t>
  </si>
  <si>
    <t>Прочие неналоговые доходы</t>
  </si>
  <si>
    <t>20240000000000000</t>
  </si>
  <si>
    <t>20700000000000000</t>
  </si>
  <si>
    <t>Иные межбюджетные трансферты</t>
  </si>
  <si>
    <t>Прочие безвозмездные поступления</t>
  </si>
  <si>
    <t>04 06</t>
  </si>
  <si>
    <t>Водное хозяйство</t>
  </si>
  <si>
    <t>1, 3, 4</t>
  </si>
  <si>
    <t>1, 3, 4, 19</t>
  </si>
  <si>
    <t>Сведения о внесённых изменениях в решение о бюджете на 2023 год и плановый период 2024 и 2025 годов
(в части бюджетных назначений на 2023 год)</t>
  </si>
  <si>
    <t>Первоначальный бюджет
(Решение Совета МО ГО "Воркута" от 22.12.2022
№ 402)</t>
  </si>
  <si>
    <t>Уточненный бюджет
(в ред. решения от 17.03.2023
№ 441)</t>
  </si>
  <si>
    <t>Уточненный бюджет
(в ред. решения от 26.05.2023
№ 472)</t>
  </si>
  <si>
    <t>Уточненный бюджет
(в ред. решения от 16.06.2023
№ 494)</t>
  </si>
  <si>
    <t>1, 2, 3</t>
  </si>
  <si>
    <t>11 03</t>
  </si>
  <si>
    <t>Спорт высших достижений</t>
  </si>
  <si>
    <t>Уточненный бюджет
(в ред. решения от 15.09.2023
№ 507)</t>
  </si>
  <si>
    <t>1, 3, 4, 22</t>
  </si>
  <si>
    <t>Уточненный бюджет
(в ред. решения от 20.10.2023
№ 530)</t>
  </si>
  <si>
    <t>1, 2, 3, 9</t>
  </si>
  <si>
    <t>Уточненный бюджет
(в ред. решения от 17.11.2023
№ 548)</t>
  </si>
  <si>
    <t>1, 3, 4, 9</t>
  </si>
  <si>
    <t>Уточненный бюджет
(в ред. решения от 22.12.2023
№ 558)</t>
  </si>
  <si>
    <t>Справочно: показатели СБР на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</si>
</sst>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Arial Narrow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8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1F5F9"/>
      </patternFill>
    </fill>
    <fill>
      <patternFill patternType="solid">
        <fgColor rgb="FFFFD5AB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</borders>
  <cellStyleXfs count="21">
    <xf numFmtId="0" fontId="0" fillId="0" borderId="0"/>
    <xf numFmtId="0" fontId="2" fillId="0" borderId="0"/>
    <xf numFmtId="0" fontId="1" fillId="0" borderId="0"/>
    <xf numFmtId="0" fontId="3" fillId="0" borderId="0"/>
    <xf numFmtId="9" fontId="2" fillId="0" borderId="0" applyFont="0" applyFill="0" applyBorder="0" applyAlignment="0" applyProtection="0"/>
    <xf numFmtId="4" fontId="17" fillId="0" borderId="6">
      <alignment horizontal="right" vertical="top" shrinkToFit="1"/>
    </xf>
    <xf numFmtId="0" fontId="19" fillId="0" borderId="0"/>
    <xf numFmtId="0" fontId="20" fillId="0" borderId="0">
      <alignment horizontal="right" vertical="top" wrapText="1"/>
    </xf>
    <xf numFmtId="49" fontId="21" fillId="0" borderId="7">
      <alignment horizontal="center" vertical="center" wrapText="1"/>
    </xf>
    <xf numFmtId="49" fontId="21" fillId="4" borderId="8">
      <alignment horizontal="center" vertical="top" shrinkToFit="1"/>
    </xf>
    <xf numFmtId="49" fontId="21" fillId="4" borderId="9">
      <alignment horizontal="center" vertical="top" shrinkToFit="1"/>
    </xf>
    <xf numFmtId="4" fontId="21" fillId="4" borderId="6">
      <alignment horizontal="right" vertical="top" shrinkToFit="1"/>
    </xf>
    <xf numFmtId="49" fontId="22" fillId="0" borderId="8">
      <alignment horizontal="center" vertical="top" shrinkToFit="1"/>
    </xf>
    <xf numFmtId="49" fontId="20" fillId="0" borderId="9">
      <alignment horizontal="center" vertical="top" shrinkToFit="1"/>
    </xf>
    <xf numFmtId="4" fontId="20" fillId="0" borderId="6">
      <alignment horizontal="right" vertical="top" shrinkToFit="1"/>
    </xf>
    <xf numFmtId="4" fontId="23" fillId="5" borderId="10">
      <alignment horizontal="right" shrinkToFit="1"/>
    </xf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</cellStyleXfs>
  <cellXfs count="51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2" borderId="1" xfId="0" applyFont="1" applyFill="1" applyBorder="1"/>
    <xf numFmtId="0" fontId="8" fillId="2" borderId="1" xfId="0" applyFont="1" applyFill="1" applyBorder="1"/>
    <xf numFmtId="0" fontId="14" fillId="0" borderId="1" xfId="0" applyFont="1" applyBorder="1" applyAlignment="1">
      <alignment horizontal="center" vertical="center" wrapText="1"/>
    </xf>
    <xf numFmtId="0" fontId="8" fillId="0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4" fontId="16" fillId="0" borderId="2" xfId="0" applyNumberFormat="1" applyFont="1" applyBorder="1" applyAlignment="1" applyProtection="1">
      <alignment horizontal="right" vertical="center" wrapText="1"/>
    </xf>
    <xf numFmtId="4" fontId="16" fillId="0" borderId="2" xfId="0" applyNumberFormat="1" applyFont="1" applyFill="1" applyBorder="1" applyAlignment="1" applyProtection="1">
      <alignment horizontal="right" vertical="center" wrapText="1"/>
    </xf>
    <xf numFmtId="4" fontId="5" fillId="0" borderId="1" xfId="3" applyNumberFormat="1" applyFont="1" applyFill="1" applyBorder="1" applyAlignment="1" applyProtection="1">
      <alignment horizontal="right" vertical="center" wrapText="1"/>
    </xf>
    <xf numFmtId="4" fontId="4" fillId="0" borderId="1" xfId="3" applyNumberFormat="1" applyFont="1" applyFill="1" applyBorder="1" applyAlignment="1" applyProtection="1">
      <alignment horizontal="right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49" fontId="14" fillId="0" borderId="1" xfId="1" applyNumberFormat="1" applyFont="1" applyFill="1" applyBorder="1" applyAlignment="1" applyProtection="1">
      <alignment vertical="center" wrapText="1"/>
    </xf>
    <xf numFmtId="49" fontId="5" fillId="0" borderId="2" xfId="1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vertical="center" wrapText="1"/>
    </xf>
    <xf numFmtId="49" fontId="5" fillId="0" borderId="1" xfId="1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8" fillId="0" borderId="1" xfId="5" applyNumberFormat="1" applyFont="1" applyFill="1" applyBorder="1" applyAlignment="1" applyProtection="1">
      <alignment horizontal="right" vertical="center" shrinkToFit="1"/>
    </xf>
    <xf numFmtId="4" fontId="11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9" fontId="14" fillId="0" borderId="1" xfId="2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3" applyNumberFormat="1" applyFont="1" applyFill="1" applyBorder="1" applyAlignment="1">
      <alignment horizontal="left" vertical="center" wrapText="1"/>
    </xf>
    <xf numFmtId="49" fontId="14" fillId="0" borderId="1" xfId="3" applyNumberFormat="1" applyFont="1" applyFill="1" applyBorder="1" applyAlignment="1">
      <alignment horizontal="left" vertical="center" wrapText="1"/>
    </xf>
    <xf numFmtId="49" fontId="6" fillId="0" borderId="1" xfId="3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9" fontId="15" fillId="2" borderId="1" xfId="1" applyNumberFormat="1" applyFont="1" applyFill="1" applyBorder="1" applyAlignment="1" applyProtection="1">
      <alignment horizontal="left" vertical="center" wrapText="1"/>
    </xf>
    <xf numFmtId="4" fontId="12" fillId="2" borderId="1" xfId="0" applyNumberFormat="1" applyFont="1" applyFill="1" applyBorder="1" applyAlignment="1">
      <alignment vertical="center"/>
    </xf>
    <xf numFmtId="4" fontId="4" fillId="2" borderId="1" xfId="3" applyNumberFormat="1" applyFont="1" applyFill="1" applyBorder="1" applyAlignment="1" applyProtection="1">
      <alignment horizontal="right" vertical="center" wrapText="1"/>
    </xf>
    <xf numFmtId="0" fontId="9" fillId="2" borderId="1" xfId="0" applyFont="1" applyFill="1" applyBorder="1" applyAlignment="1">
      <alignment vertical="center"/>
    </xf>
    <xf numFmtId="4" fontId="18" fillId="0" borderId="1" xfId="14" applyNumberFormat="1" applyFont="1" applyBorder="1" applyAlignment="1" applyProtection="1">
      <alignment horizontal="right" vertical="center" shrinkToFi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49" fontId="15" fillId="0" borderId="4" xfId="1" applyNumberFormat="1" applyFont="1" applyFill="1" applyBorder="1" applyAlignment="1" applyProtection="1">
      <alignment horizontal="left" vertical="center" wrapText="1"/>
    </xf>
    <xf numFmtId="49" fontId="15" fillId="0" borderId="5" xfId="1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4" fillId="0" borderId="0" xfId="0" applyFont="1"/>
    <xf numFmtId="0" fontId="7" fillId="0" borderId="1" xfId="0" applyFont="1" applyFill="1" applyBorder="1" applyAlignment="1">
      <alignment horizontal="center" vertical="center" wrapText="1"/>
    </xf>
    <xf numFmtId="4" fontId="25" fillId="0" borderId="2" xfId="0" applyNumberFormat="1" applyFont="1" applyBorder="1" applyAlignment="1" applyProtection="1">
      <alignment horizontal="right" vertical="center" wrapText="1"/>
    </xf>
    <xf numFmtId="4" fontId="25" fillId="0" borderId="2" xfId="0" applyNumberFormat="1" applyFont="1" applyFill="1" applyBorder="1" applyAlignment="1" applyProtection="1">
      <alignment horizontal="right" vertical="center" wrapText="1"/>
    </xf>
    <xf numFmtId="4" fontId="4" fillId="2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5" fillId="0" borderId="1" xfId="5" applyNumberFormat="1" applyFont="1" applyFill="1" applyBorder="1" applyAlignment="1" applyProtection="1">
      <alignment horizontal="right" vertical="center" shrinkToFit="1"/>
    </xf>
    <xf numFmtId="4" fontId="5" fillId="0" borderId="1" xfId="0" applyNumberFormat="1" applyFont="1" applyFill="1" applyBorder="1" applyAlignment="1">
      <alignment vertical="center"/>
    </xf>
  </cellXfs>
  <cellStyles count="21">
    <cellStyle name="br" xfId="18"/>
    <cellStyle name="col" xfId="17"/>
    <cellStyle name="ex58" xfId="15"/>
    <cellStyle name="ex59" xfId="9"/>
    <cellStyle name="ex60" xfId="10"/>
    <cellStyle name="ex61" xfId="5"/>
    <cellStyle name="ex61 2" xfId="11"/>
    <cellStyle name="ex62" xfId="12"/>
    <cellStyle name="ex63" xfId="13"/>
    <cellStyle name="ex64" xfId="14"/>
    <cellStyle name="st57" xfId="7"/>
    <cellStyle name="style0" xfId="19"/>
    <cellStyle name="td" xfId="20"/>
    <cellStyle name="tr" xfId="16"/>
    <cellStyle name="xl_bot_header" xfId="8"/>
    <cellStyle name="Обычный" xfId="0" builtinId="0"/>
    <cellStyle name="Обычный 2" xfId="1"/>
    <cellStyle name="Обычный 3" xfId="2"/>
    <cellStyle name="Обычный 4" xfId="6"/>
    <cellStyle name="Обычный 5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workbookViewId="0">
      <selection activeCell="H19" sqref="H19"/>
    </sheetView>
  </sheetViews>
  <sheetFormatPr defaultRowHeight="15" x14ac:dyDescent="0.25"/>
  <cols>
    <col min="1" max="1" width="17" style="1" customWidth="1"/>
    <col min="2" max="2" width="37.5703125" style="1" customWidth="1"/>
    <col min="3" max="3" width="14.7109375" style="1" customWidth="1"/>
    <col min="4" max="4" width="14.85546875" style="1" bestFit="1" customWidth="1"/>
    <col min="5" max="6" width="13.7109375" style="43" bestFit="1" customWidth="1"/>
    <col min="7" max="7" width="13.28515625" style="43" customWidth="1"/>
    <col min="8" max="10" width="13.28515625" style="1" customWidth="1"/>
    <col min="11" max="11" width="13.28515625" style="1" hidden="1" customWidth="1"/>
    <col min="12" max="12" width="12.7109375" style="1" customWidth="1"/>
    <col min="13" max="16384" width="9.140625" style="1"/>
  </cols>
  <sheetData>
    <row r="1" spans="1:12" ht="33.75" customHeight="1" x14ac:dyDescent="0.25">
      <c r="A1" s="41" t="s">
        <v>133</v>
      </c>
      <c r="B1" s="42"/>
      <c r="C1" s="42"/>
      <c r="D1" s="42"/>
      <c r="E1" s="42"/>
      <c r="F1" s="42"/>
      <c r="G1" s="42"/>
      <c r="H1" s="5"/>
      <c r="I1" s="5"/>
      <c r="J1" s="5"/>
      <c r="K1" s="5"/>
    </row>
    <row r="3" spans="1:12" x14ac:dyDescent="0.25">
      <c r="D3" s="1">
        <v>1</v>
      </c>
      <c r="E3" s="43">
        <v>2</v>
      </c>
      <c r="F3" s="43">
        <v>3</v>
      </c>
      <c r="G3" s="43">
        <v>4</v>
      </c>
      <c r="H3" s="1">
        <v>5</v>
      </c>
      <c r="I3" s="1">
        <v>6</v>
      </c>
      <c r="J3" s="1">
        <v>7</v>
      </c>
      <c r="K3" s="1">
        <v>8</v>
      </c>
    </row>
    <row r="4" spans="1:12" ht="84" x14ac:dyDescent="0.25">
      <c r="A4" s="4" t="s">
        <v>116</v>
      </c>
      <c r="B4" s="4" t="s">
        <v>117</v>
      </c>
      <c r="C4" s="8" t="s">
        <v>134</v>
      </c>
      <c r="D4" s="8" t="s">
        <v>135</v>
      </c>
      <c r="E4" s="8" t="s">
        <v>136</v>
      </c>
      <c r="F4" s="8" t="s">
        <v>137</v>
      </c>
      <c r="G4" s="8" t="s">
        <v>141</v>
      </c>
      <c r="H4" s="8" t="s">
        <v>143</v>
      </c>
      <c r="I4" s="8" t="s">
        <v>145</v>
      </c>
      <c r="J4" s="8" t="s">
        <v>147</v>
      </c>
      <c r="K4" s="8"/>
      <c r="L4" s="8" t="s">
        <v>148</v>
      </c>
    </row>
    <row r="5" spans="1:12" x14ac:dyDescent="0.25">
      <c r="A5" s="37" t="s">
        <v>114</v>
      </c>
      <c r="B5" s="38"/>
      <c r="C5" s="20" t="s">
        <v>115</v>
      </c>
      <c r="D5" s="20" t="s">
        <v>132</v>
      </c>
      <c r="E5" s="44" t="s">
        <v>132</v>
      </c>
      <c r="F5" s="44" t="s">
        <v>138</v>
      </c>
      <c r="G5" s="44" t="s">
        <v>142</v>
      </c>
      <c r="H5" s="20" t="s">
        <v>144</v>
      </c>
      <c r="I5" s="20" t="s">
        <v>146</v>
      </c>
      <c r="J5" s="20" t="s">
        <v>131</v>
      </c>
      <c r="K5" s="10"/>
      <c r="L5" s="3" t="s">
        <v>115</v>
      </c>
    </row>
    <row r="6" spans="1:12" x14ac:dyDescent="0.25">
      <c r="A6" s="6" t="s">
        <v>21</v>
      </c>
      <c r="B6" s="7"/>
      <c r="C6" s="33">
        <f t="shared" ref="C6:G6" si="0">C7+C19</f>
        <v>4331255425.1000004</v>
      </c>
      <c r="D6" s="33">
        <f t="shared" si="0"/>
        <v>4396493076.3099995</v>
      </c>
      <c r="E6" s="33">
        <f t="shared" si="0"/>
        <v>4414913497.9499998</v>
      </c>
      <c r="F6" s="33">
        <f t="shared" si="0"/>
        <v>4433395083.5499992</v>
      </c>
      <c r="G6" s="33">
        <f t="shared" si="0"/>
        <v>4619909419.9599991</v>
      </c>
      <c r="H6" s="33">
        <f t="shared" ref="H6:I6" si="1">H7+H19</f>
        <v>4765111140.1299992</v>
      </c>
      <c r="I6" s="33">
        <f t="shared" si="1"/>
        <v>4887731457.1299992</v>
      </c>
      <c r="J6" s="33">
        <f t="shared" ref="J6" si="2">J7+J19</f>
        <v>4973249303.1299992</v>
      </c>
      <c r="K6" s="33"/>
      <c r="L6" s="36" t="s">
        <v>115</v>
      </c>
    </row>
    <row r="7" spans="1:12" s="2" customFormat="1" ht="19.5" customHeight="1" x14ac:dyDescent="0.2">
      <c r="A7" s="15" t="s">
        <v>0</v>
      </c>
      <c r="B7" s="16" t="s">
        <v>16</v>
      </c>
      <c r="C7" s="14">
        <f>SUM(C8:C18)</f>
        <v>1066199700</v>
      </c>
      <c r="D7" s="14">
        <f t="shared" ref="D7:G7" si="3">SUM(D8:D18)</f>
        <v>1066516700</v>
      </c>
      <c r="E7" s="14">
        <f t="shared" si="3"/>
        <v>1066516700</v>
      </c>
      <c r="F7" s="14">
        <f t="shared" si="3"/>
        <v>1082871493.23</v>
      </c>
      <c r="G7" s="14">
        <f t="shared" si="3"/>
        <v>1157109293.23</v>
      </c>
      <c r="H7" s="14">
        <f t="shared" ref="H7:I7" si="4">SUM(H8:H18)</f>
        <v>1182846193.23</v>
      </c>
      <c r="I7" s="14">
        <f t="shared" si="4"/>
        <v>1190103193.23</v>
      </c>
      <c r="J7" s="14">
        <f t="shared" ref="J7" si="5">SUM(J8:J18)</f>
        <v>1190093193.23</v>
      </c>
      <c r="K7" s="14"/>
      <c r="L7" s="20" t="s">
        <v>115</v>
      </c>
    </row>
    <row r="8" spans="1:12" x14ac:dyDescent="0.25">
      <c r="A8" s="17" t="s">
        <v>1</v>
      </c>
      <c r="B8" s="18" t="s">
        <v>102</v>
      </c>
      <c r="C8" s="11">
        <v>691987000</v>
      </c>
      <c r="D8" s="11">
        <v>691987000</v>
      </c>
      <c r="E8" s="45">
        <v>691987000</v>
      </c>
      <c r="F8" s="45">
        <v>691987000</v>
      </c>
      <c r="G8" s="45">
        <v>775785000</v>
      </c>
      <c r="H8" s="45">
        <v>803413000</v>
      </c>
      <c r="I8" s="45">
        <v>807326000</v>
      </c>
      <c r="J8" s="45">
        <v>807326000</v>
      </c>
      <c r="K8" s="13"/>
      <c r="L8" s="20" t="s">
        <v>115</v>
      </c>
    </row>
    <row r="9" spans="1:12" ht="36" x14ac:dyDescent="0.25">
      <c r="A9" s="17" t="s">
        <v>2</v>
      </c>
      <c r="B9" s="18" t="s">
        <v>103</v>
      </c>
      <c r="C9" s="11">
        <v>12215200</v>
      </c>
      <c r="D9" s="11">
        <v>12532200</v>
      </c>
      <c r="E9" s="45">
        <v>12532200</v>
      </c>
      <c r="F9" s="45">
        <v>12532200</v>
      </c>
      <c r="G9" s="45">
        <v>14018000</v>
      </c>
      <c r="H9" s="45">
        <v>14018000</v>
      </c>
      <c r="I9" s="45">
        <v>14219000</v>
      </c>
      <c r="J9" s="45">
        <v>14219000</v>
      </c>
      <c r="K9" s="13"/>
      <c r="L9" s="20" t="s">
        <v>115</v>
      </c>
    </row>
    <row r="10" spans="1:12" x14ac:dyDescent="0.25">
      <c r="A10" s="17" t="s">
        <v>3</v>
      </c>
      <c r="B10" s="18" t="s">
        <v>104</v>
      </c>
      <c r="C10" s="11">
        <v>178121000</v>
      </c>
      <c r="D10" s="11">
        <v>178121000</v>
      </c>
      <c r="E10" s="45">
        <v>178121000</v>
      </c>
      <c r="F10" s="45">
        <v>178121000</v>
      </c>
      <c r="G10" s="45">
        <v>166845000</v>
      </c>
      <c r="H10" s="45">
        <v>156855000</v>
      </c>
      <c r="I10" s="45">
        <v>157369000</v>
      </c>
      <c r="J10" s="45">
        <v>157369000</v>
      </c>
      <c r="K10" s="13"/>
      <c r="L10" s="20" t="s">
        <v>115</v>
      </c>
    </row>
    <row r="11" spans="1:12" x14ac:dyDescent="0.25">
      <c r="A11" s="17" t="s">
        <v>4</v>
      </c>
      <c r="B11" s="18" t="s">
        <v>105</v>
      </c>
      <c r="C11" s="11">
        <v>23264000</v>
      </c>
      <c r="D11" s="11">
        <v>23264000</v>
      </c>
      <c r="E11" s="45">
        <v>23264000</v>
      </c>
      <c r="F11" s="45">
        <v>23264000</v>
      </c>
      <c r="G11" s="45">
        <v>23264000</v>
      </c>
      <c r="H11" s="45">
        <v>24606000</v>
      </c>
      <c r="I11" s="45">
        <v>24606000</v>
      </c>
      <c r="J11" s="45">
        <v>24606000</v>
      </c>
      <c r="K11" s="13"/>
      <c r="L11" s="20" t="s">
        <v>115</v>
      </c>
    </row>
    <row r="12" spans="1:12" x14ac:dyDescent="0.25">
      <c r="A12" s="17" t="s">
        <v>5</v>
      </c>
      <c r="B12" s="18" t="s">
        <v>106</v>
      </c>
      <c r="C12" s="11">
        <v>18158400</v>
      </c>
      <c r="D12" s="11">
        <v>18158400</v>
      </c>
      <c r="E12" s="45">
        <v>18158400</v>
      </c>
      <c r="F12" s="45">
        <v>18158400</v>
      </c>
      <c r="G12" s="45">
        <v>18158400</v>
      </c>
      <c r="H12" s="45">
        <v>21546400</v>
      </c>
      <c r="I12" s="45">
        <v>24175400</v>
      </c>
      <c r="J12" s="45">
        <v>24175400</v>
      </c>
      <c r="K12" s="13"/>
      <c r="L12" s="20" t="s">
        <v>115</v>
      </c>
    </row>
    <row r="13" spans="1:12" ht="36" x14ac:dyDescent="0.25">
      <c r="A13" s="17" t="s">
        <v>6</v>
      </c>
      <c r="B13" s="18" t="s">
        <v>107</v>
      </c>
      <c r="C13" s="11">
        <v>109395100</v>
      </c>
      <c r="D13" s="11">
        <v>109395100</v>
      </c>
      <c r="E13" s="45">
        <v>109395100</v>
      </c>
      <c r="F13" s="45">
        <v>125085425.23</v>
      </c>
      <c r="G13" s="45">
        <v>125085425.23</v>
      </c>
      <c r="H13" s="45">
        <v>122044425.23</v>
      </c>
      <c r="I13" s="45">
        <v>122044425.23</v>
      </c>
      <c r="J13" s="45">
        <v>121699425.23</v>
      </c>
      <c r="K13" s="13"/>
      <c r="L13" s="20" t="s">
        <v>115</v>
      </c>
    </row>
    <row r="14" spans="1:12" ht="24" x14ac:dyDescent="0.25">
      <c r="A14" s="17" t="s">
        <v>7</v>
      </c>
      <c r="B14" s="18" t="s">
        <v>108</v>
      </c>
      <c r="C14" s="11">
        <v>12991100</v>
      </c>
      <c r="D14" s="11">
        <v>12991100</v>
      </c>
      <c r="E14" s="45">
        <v>12991100</v>
      </c>
      <c r="F14" s="45">
        <v>12991100</v>
      </c>
      <c r="G14" s="45">
        <v>12991100</v>
      </c>
      <c r="H14" s="45">
        <v>16200000</v>
      </c>
      <c r="I14" s="45">
        <v>16200000</v>
      </c>
      <c r="J14" s="45">
        <v>16200000</v>
      </c>
      <c r="K14" s="13"/>
      <c r="L14" s="20" t="s">
        <v>115</v>
      </c>
    </row>
    <row r="15" spans="1:12" ht="24" x14ac:dyDescent="0.25">
      <c r="A15" s="17" t="s">
        <v>8</v>
      </c>
      <c r="B15" s="18" t="s">
        <v>109</v>
      </c>
      <c r="C15" s="11">
        <v>5505700</v>
      </c>
      <c r="D15" s="11">
        <v>5505700</v>
      </c>
      <c r="E15" s="45">
        <v>5505700</v>
      </c>
      <c r="F15" s="45">
        <v>6170168</v>
      </c>
      <c r="G15" s="45">
        <v>5991868</v>
      </c>
      <c r="H15" s="45">
        <v>5934268</v>
      </c>
      <c r="I15" s="45">
        <v>5934268</v>
      </c>
      <c r="J15" s="45">
        <v>5885768</v>
      </c>
      <c r="K15" s="13"/>
      <c r="L15" s="20" t="s">
        <v>115</v>
      </c>
    </row>
    <row r="16" spans="1:12" ht="24" x14ac:dyDescent="0.25">
      <c r="A16" s="17" t="s">
        <v>9</v>
      </c>
      <c r="B16" s="18" t="s">
        <v>110</v>
      </c>
      <c r="C16" s="11">
        <v>10375600</v>
      </c>
      <c r="D16" s="11">
        <v>10375600</v>
      </c>
      <c r="E16" s="45">
        <v>10375600</v>
      </c>
      <c r="F16" s="45">
        <v>10375600</v>
      </c>
      <c r="G16" s="45">
        <v>10377760</v>
      </c>
      <c r="H16" s="45">
        <v>11451360</v>
      </c>
      <c r="I16" s="45">
        <v>11451360</v>
      </c>
      <c r="J16" s="45">
        <v>11595360</v>
      </c>
      <c r="K16" s="13"/>
      <c r="L16" s="20" t="s">
        <v>115</v>
      </c>
    </row>
    <row r="17" spans="1:12" x14ac:dyDescent="0.25">
      <c r="A17" s="17" t="s">
        <v>10</v>
      </c>
      <c r="B17" s="18" t="s">
        <v>111</v>
      </c>
      <c r="C17" s="11">
        <v>4186600</v>
      </c>
      <c r="D17" s="11">
        <v>4186600</v>
      </c>
      <c r="E17" s="45">
        <v>4186600</v>
      </c>
      <c r="F17" s="45">
        <v>4186600</v>
      </c>
      <c r="G17" s="45">
        <v>4362740</v>
      </c>
      <c r="H17" s="45">
        <v>6072740</v>
      </c>
      <c r="I17" s="45">
        <v>6072740</v>
      </c>
      <c r="J17" s="45">
        <v>6322240</v>
      </c>
      <c r="K17" s="13"/>
      <c r="L17" s="20" t="s">
        <v>115</v>
      </c>
    </row>
    <row r="18" spans="1:12" x14ac:dyDescent="0.25">
      <c r="A18" s="17" t="s">
        <v>123</v>
      </c>
      <c r="B18" s="18" t="s">
        <v>124</v>
      </c>
      <c r="C18" s="13"/>
      <c r="D18" s="13"/>
      <c r="E18" s="13"/>
      <c r="F18" s="13"/>
      <c r="G18" s="13">
        <v>230000</v>
      </c>
      <c r="H18" s="13">
        <v>705000</v>
      </c>
      <c r="I18" s="13">
        <v>705000</v>
      </c>
      <c r="J18" s="13">
        <v>695000</v>
      </c>
      <c r="K18" s="13"/>
      <c r="L18" s="20" t="s">
        <v>115</v>
      </c>
    </row>
    <row r="19" spans="1:12" s="2" customFormat="1" ht="14.25" x14ac:dyDescent="0.2">
      <c r="A19" s="15" t="s">
        <v>11</v>
      </c>
      <c r="B19" s="16" t="s">
        <v>17</v>
      </c>
      <c r="C19" s="14">
        <f>C20+C25</f>
        <v>3265055725.0999999</v>
      </c>
      <c r="D19" s="14">
        <f t="shared" ref="D19:G19" si="6">D20+D25</f>
        <v>3329976376.3099999</v>
      </c>
      <c r="E19" s="14">
        <f t="shared" si="6"/>
        <v>3348396797.9499998</v>
      </c>
      <c r="F19" s="14">
        <f t="shared" si="6"/>
        <v>3350523590.3199997</v>
      </c>
      <c r="G19" s="14">
        <f t="shared" si="6"/>
        <v>3462800126.7299995</v>
      </c>
      <c r="H19" s="14">
        <f t="shared" ref="H19:I19" si="7">H20+H25</f>
        <v>3582264946.8999996</v>
      </c>
      <c r="I19" s="14">
        <f t="shared" si="7"/>
        <v>3697628263.8999996</v>
      </c>
      <c r="J19" s="14">
        <f t="shared" ref="J19" si="8">J20+J25</f>
        <v>3783156109.8999996</v>
      </c>
      <c r="K19" s="14"/>
      <c r="L19" s="20" t="s">
        <v>115</v>
      </c>
    </row>
    <row r="20" spans="1:12" ht="24" x14ac:dyDescent="0.25">
      <c r="A20" s="17" t="s">
        <v>12</v>
      </c>
      <c r="B20" s="18" t="s">
        <v>112</v>
      </c>
      <c r="C20" s="13">
        <f>SUM(C21:C24)</f>
        <v>3265055725.0999999</v>
      </c>
      <c r="D20" s="13">
        <f>SUM(D21:D24)</f>
        <v>3329913376.3099999</v>
      </c>
      <c r="E20" s="13">
        <f t="shared" ref="D20:F20" si="9">SUM(E21:E24)</f>
        <v>3348263797.9499998</v>
      </c>
      <c r="F20" s="13">
        <f t="shared" si="9"/>
        <v>3350390590.3199997</v>
      </c>
      <c r="G20" s="13">
        <f t="shared" ref="G20:H20" si="10">SUM(G21:G24)</f>
        <v>3462667126.7299995</v>
      </c>
      <c r="H20" s="13">
        <f t="shared" si="10"/>
        <v>3582131946.8999996</v>
      </c>
      <c r="I20" s="13">
        <f t="shared" ref="I20:J20" si="11">SUM(I21:I24)</f>
        <v>3697495263.8999996</v>
      </c>
      <c r="J20" s="13">
        <f t="shared" si="11"/>
        <v>3782993109.8999996</v>
      </c>
      <c r="K20" s="13"/>
      <c r="L20" s="20" t="s">
        <v>115</v>
      </c>
    </row>
    <row r="21" spans="1:12" x14ac:dyDescent="0.25">
      <c r="A21" s="17" t="s">
        <v>13</v>
      </c>
      <c r="B21" s="18" t="s">
        <v>18</v>
      </c>
      <c r="C21" s="11">
        <v>868175500</v>
      </c>
      <c r="D21" s="11">
        <v>868175500</v>
      </c>
      <c r="E21" s="45">
        <v>871240716.53999996</v>
      </c>
      <c r="F21" s="45">
        <v>871240716.53999996</v>
      </c>
      <c r="G21" s="45">
        <v>871240716.53999996</v>
      </c>
      <c r="H21" s="45">
        <v>871240716.53999996</v>
      </c>
      <c r="I21" s="45">
        <v>871240716.53999996</v>
      </c>
      <c r="J21" s="45">
        <v>875147616.53999996</v>
      </c>
      <c r="K21" s="13"/>
      <c r="L21" s="20" t="s">
        <v>115</v>
      </c>
    </row>
    <row r="22" spans="1:12" x14ac:dyDescent="0.25">
      <c r="A22" s="17" t="s">
        <v>14</v>
      </c>
      <c r="B22" s="18" t="s">
        <v>19</v>
      </c>
      <c r="C22" s="12">
        <v>528840606.10000002</v>
      </c>
      <c r="D22" s="12">
        <v>596404529.30999994</v>
      </c>
      <c r="E22" s="46">
        <v>601583040.40999997</v>
      </c>
      <c r="F22" s="46">
        <v>601635081.23000002</v>
      </c>
      <c r="G22" s="46">
        <v>622842440.63999999</v>
      </c>
      <c r="H22" s="46">
        <v>632707472.07000005</v>
      </c>
      <c r="I22" s="46">
        <v>748770789.07000005</v>
      </c>
      <c r="J22" s="46">
        <v>758175935.07000005</v>
      </c>
      <c r="K22" s="13"/>
      <c r="L22" s="20" t="s">
        <v>115</v>
      </c>
    </row>
    <row r="23" spans="1:12" x14ac:dyDescent="0.25">
      <c r="A23" s="17" t="s">
        <v>15</v>
      </c>
      <c r="B23" s="19" t="s">
        <v>20</v>
      </c>
      <c r="C23" s="12">
        <v>1802157719</v>
      </c>
      <c r="D23" s="12">
        <v>1802204347</v>
      </c>
      <c r="E23" s="46">
        <v>1802312041</v>
      </c>
      <c r="F23" s="46">
        <v>1804386792.55</v>
      </c>
      <c r="G23" s="46">
        <v>1811518119.55</v>
      </c>
      <c r="H23" s="46">
        <v>1811518119.55</v>
      </c>
      <c r="I23" s="46">
        <v>1810818119.55</v>
      </c>
      <c r="J23" s="46">
        <v>1883003919.55</v>
      </c>
      <c r="K23" s="13"/>
      <c r="L23" s="20" t="s">
        <v>115</v>
      </c>
    </row>
    <row r="24" spans="1:12" x14ac:dyDescent="0.25">
      <c r="A24" s="17" t="s">
        <v>125</v>
      </c>
      <c r="B24" s="19" t="s">
        <v>127</v>
      </c>
      <c r="C24" s="12">
        <v>65881900</v>
      </c>
      <c r="D24" s="12">
        <v>63129000</v>
      </c>
      <c r="E24" s="46">
        <v>73128000</v>
      </c>
      <c r="F24" s="46">
        <v>73128000</v>
      </c>
      <c r="G24" s="46">
        <v>157065850</v>
      </c>
      <c r="H24" s="46">
        <v>266665638.74000001</v>
      </c>
      <c r="I24" s="46">
        <v>266665638.74000001</v>
      </c>
      <c r="J24" s="46">
        <v>266665638.74000001</v>
      </c>
      <c r="K24" s="13"/>
      <c r="L24" s="20" t="s">
        <v>115</v>
      </c>
    </row>
    <row r="25" spans="1:12" x14ac:dyDescent="0.25">
      <c r="A25" s="17" t="s">
        <v>126</v>
      </c>
      <c r="B25" s="19" t="s">
        <v>128</v>
      </c>
      <c r="C25" s="13"/>
      <c r="D25" s="13">
        <v>63000</v>
      </c>
      <c r="E25" s="13">
        <v>133000</v>
      </c>
      <c r="F25" s="13">
        <v>133000</v>
      </c>
      <c r="G25" s="13">
        <v>133000</v>
      </c>
      <c r="H25" s="13">
        <v>133000</v>
      </c>
      <c r="I25" s="13">
        <v>133000</v>
      </c>
      <c r="J25" s="13">
        <v>163000</v>
      </c>
      <c r="K25" s="13"/>
      <c r="L25" s="20" t="s">
        <v>115</v>
      </c>
    </row>
    <row r="26" spans="1:12" x14ac:dyDescent="0.25">
      <c r="A26" s="31" t="s">
        <v>22</v>
      </c>
      <c r="B26" s="34"/>
      <c r="C26" s="32">
        <f>C27+C35+C37+C42+C47+C49+C55+C58+C63+C67+C69</f>
        <v>4336328425.1000004</v>
      </c>
      <c r="D26" s="32">
        <f t="shared" ref="D26:G26" si="12">D27+D35+D37+D42+D47+D49+D55+D58+D63+D67+D69</f>
        <v>4441484096.0300007</v>
      </c>
      <c r="E26" s="47">
        <f t="shared" si="12"/>
        <v>4463419938.6700001</v>
      </c>
      <c r="F26" s="47">
        <f t="shared" si="12"/>
        <v>4499701524.2700005</v>
      </c>
      <c r="G26" s="47">
        <f t="shared" si="12"/>
        <v>4673880957.0499992</v>
      </c>
      <c r="H26" s="47">
        <f t="shared" ref="H26:I26" si="13">H27+H35+H37+H42+H47+H49+H55+H58+H63+H67+H69</f>
        <v>4911323545.4200001</v>
      </c>
      <c r="I26" s="47">
        <f t="shared" si="13"/>
        <v>5059239778</v>
      </c>
      <c r="J26" s="47">
        <f t="shared" ref="J26" si="14">J27+J35+J37+J42+J47+J49+J55+J58+J63+J67+J69</f>
        <v>5142150724</v>
      </c>
      <c r="K26" s="32"/>
      <c r="L26" s="32">
        <f t="shared" ref="L26" si="15">L27+L35+L37+L42+L47+L49+L55+L58+L63+L67+L69</f>
        <v>5232581880.0799999</v>
      </c>
    </row>
    <row r="27" spans="1:12" s="2" customFormat="1" ht="14.25" x14ac:dyDescent="0.2">
      <c r="A27" s="24" t="s">
        <v>23</v>
      </c>
      <c r="B27" s="25" t="s">
        <v>62</v>
      </c>
      <c r="C27" s="23">
        <f>SUM(C28:C34)</f>
        <v>435108951</v>
      </c>
      <c r="D27" s="23">
        <f t="shared" ref="D27:G27" si="16">SUM(D28:D34)</f>
        <v>432377173.69</v>
      </c>
      <c r="E27" s="48">
        <f t="shared" si="16"/>
        <v>417441604.06999999</v>
      </c>
      <c r="F27" s="48">
        <f t="shared" si="16"/>
        <v>436144605.42999995</v>
      </c>
      <c r="G27" s="48">
        <f t="shared" si="16"/>
        <v>437534712.26999998</v>
      </c>
      <c r="H27" s="48">
        <f t="shared" ref="H27:I27" si="17">SUM(H28:H34)</f>
        <v>491852788.88999999</v>
      </c>
      <c r="I27" s="48">
        <f t="shared" si="17"/>
        <v>513990139.73000002</v>
      </c>
      <c r="J27" s="48">
        <f t="shared" ref="J27" si="18">SUM(J28:J34)</f>
        <v>485289939.57000005</v>
      </c>
      <c r="K27" s="23"/>
      <c r="L27" s="23">
        <f t="shared" ref="L27" si="19">SUM(L28:L34)</f>
        <v>485668546.51999998</v>
      </c>
    </row>
    <row r="28" spans="1:12" ht="36" x14ac:dyDescent="0.25">
      <c r="A28" s="26" t="s">
        <v>24</v>
      </c>
      <c r="B28" s="27" t="s">
        <v>63</v>
      </c>
      <c r="C28" s="21">
        <v>11062505</v>
      </c>
      <c r="D28" s="21">
        <v>11062505</v>
      </c>
      <c r="E28" s="49">
        <v>11062505</v>
      </c>
      <c r="F28" s="49">
        <v>11062505</v>
      </c>
      <c r="G28" s="49">
        <v>11062505</v>
      </c>
      <c r="H28" s="49">
        <v>10649985.869999999</v>
      </c>
      <c r="I28" s="49">
        <v>7897518.9000000004</v>
      </c>
      <c r="J28" s="49">
        <v>7897518.9000000004</v>
      </c>
      <c r="K28" s="22"/>
      <c r="L28" s="35">
        <v>7897518.9000000004</v>
      </c>
    </row>
    <row r="29" spans="1:12" ht="48" x14ac:dyDescent="0.25">
      <c r="A29" s="26" t="s">
        <v>25</v>
      </c>
      <c r="B29" s="27" t="s">
        <v>64</v>
      </c>
      <c r="C29" s="21">
        <v>3800000</v>
      </c>
      <c r="D29" s="21">
        <v>3800000</v>
      </c>
      <c r="E29" s="49">
        <v>3800000</v>
      </c>
      <c r="F29" s="49">
        <v>3800000</v>
      </c>
      <c r="G29" s="49">
        <v>3800000</v>
      </c>
      <c r="H29" s="49">
        <v>3920000</v>
      </c>
      <c r="I29" s="49">
        <v>3920000</v>
      </c>
      <c r="J29" s="49">
        <v>3920000</v>
      </c>
      <c r="K29" s="22"/>
      <c r="L29" s="35">
        <v>4019179.02</v>
      </c>
    </row>
    <row r="30" spans="1:12" ht="48" x14ac:dyDescent="0.25">
      <c r="A30" s="26" t="s">
        <v>26</v>
      </c>
      <c r="B30" s="27" t="s">
        <v>65</v>
      </c>
      <c r="C30" s="21">
        <v>150326046</v>
      </c>
      <c r="D30" s="21">
        <v>161660847</v>
      </c>
      <c r="E30" s="49">
        <v>161660847</v>
      </c>
      <c r="F30" s="49">
        <v>161592169.40000001</v>
      </c>
      <c r="G30" s="49">
        <v>161378919.41999999</v>
      </c>
      <c r="H30" s="49">
        <v>174540561.72</v>
      </c>
      <c r="I30" s="49">
        <v>186336741.41999999</v>
      </c>
      <c r="J30" s="49">
        <v>186329606.31</v>
      </c>
      <c r="K30" s="22"/>
      <c r="L30" s="35">
        <v>188074448.84999999</v>
      </c>
    </row>
    <row r="31" spans="1:12" ht="36" x14ac:dyDescent="0.25">
      <c r="A31" s="26" t="s">
        <v>27</v>
      </c>
      <c r="B31" s="27" t="s">
        <v>66</v>
      </c>
      <c r="C31" s="21">
        <v>42721861</v>
      </c>
      <c r="D31" s="21">
        <v>42721861</v>
      </c>
      <c r="E31" s="49">
        <v>42721861</v>
      </c>
      <c r="F31" s="49">
        <v>46381861</v>
      </c>
      <c r="G31" s="49">
        <v>51981861</v>
      </c>
      <c r="H31" s="49">
        <v>54830861</v>
      </c>
      <c r="I31" s="49">
        <v>56170861</v>
      </c>
      <c r="J31" s="49">
        <v>56170861</v>
      </c>
      <c r="K31" s="22"/>
      <c r="L31" s="35">
        <v>56055211.409999996</v>
      </c>
    </row>
    <row r="32" spans="1:12" ht="24" x14ac:dyDescent="0.25">
      <c r="A32" s="26" t="s">
        <v>118</v>
      </c>
      <c r="B32" s="27" t="s">
        <v>119</v>
      </c>
      <c r="C32" s="22"/>
      <c r="D32" s="22"/>
      <c r="E32" s="50"/>
      <c r="F32" s="50"/>
      <c r="G32" s="50"/>
      <c r="H32" s="50"/>
      <c r="I32" s="50"/>
      <c r="J32" s="50"/>
      <c r="K32" s="22"/>
      <c r="L32" s="35"/>
    </row>
    <row r="33" spans="1:12" x14ac:dyDescent="0.25">
      <c r="A33" s="26" t="s">
        <v>113</v>
      </c>
      <c r="B33" s="27" t="s">
        <v>67</v>
      </c>
      <c r="C33" s="21">
        <v>20000000</v>
      </c>
      <c r="D33" s="21">
        <v>17641080</v>
      </c>
      <c r="E33" s="49">
        <v>18333.14</v>
      </c>
      <c r="F33" s="49">
        <v>5018333.1399999997</v>
      </c>
      <c r="G33" s="49">
        <v>2178.96</v>
      </c>
      <c r="H33" s="49">
        <v>436501.11</v>
      </c>
      <c r="I33" s="49">
        <v>1700000</v>
      </c>
      <c r="J33" s="49">
        <v>1539158</v>
      </c>
      <c r="K33" s="22"/>
      <c r="L33" s="35">
        <v>1539158</v>
      </c>
    </row>
    <row r="34" spans="1:12" x14ac:dyDescent="0.25">
      <c r="A34" s="26" t="s">
        <v>28</v>
      </c>
      <c r="B34" s="27" t="s">
        <v>68</v>
      </c>
      <c r="C34" s="21">
        <v>207198539</v>
      </c>
      <c r="D34" s="21">
        <v>195490880.69</v>
      </c>
      <c r="E34" s="49">
        <v>198178057.93000001</v>
      </c>
      <c r="F34" s="49">
        <v>208289736.88999999</v>
      </c>
      <c r="G34" s="49">
        <v>209309247.88999999</v>
      </c>
      <c r="H34" s="49">
        <v>247474879.19</v>
      </c>
      <c r="I34" s="49">
        <v>257965018.41</v>
      </c>
      <c r="J34" s="49">
        <v>229432795.36000001</v>
      </c>
      <c r="K34" s="22"/>
      <c r="L34" s="35">
        <v>228083030.34</v>
      </c>
    </row>
    <row r="35" spans="1:12" s="2" customFormat="1" ht="24" x14ac:dyDescent="0.2">
      <c r="A35" s="24" t="s">
        <v>29</v>
      </c>
      <c r="B35" s="28" t="s">
        <v>69</v>
      </c>
      <c r="C35" s="23">
        <f>C36</f>
        <v>30903950</v>
      </c>
      <c r="D35" s="23">
        <f t="shared" ref="D35:J35" si="20">D36</f>
        <v>30903950</v>
      </c>
      <c r="E35" s="48">
        <f t="shared" si="20"/>
        <v>30903950</v>
      </c>
      <c r="F35" s="48">
        <f t="shared" si="20"/>
        <v>30903950</v>
      </c>
      <c r="G35" s="48">
        <f t="shared" si="20"/>
        <v>30735578</v>
      </c>
      <c r="H35" s="48">
        <f t="shared" si="20"/>
        <v>33985578</v>
      </c>
      <c r="I35" s="48">
        <f t="shared" si="20"/>
        <v>35255578</v>
      </c>
      <c r="J35" s="48">
        <f t="shared" si="20"/>
        <v>35137155.439999998</v>
      </c>
      <c r="K35" s="23"/>
      <c r="L35" s="23">
        <f t="shared" ref="L35" si="21">L36</f>
        <v>35137155.439999998</v>
      </c>
    </row>
    <row r="36" spans="1:12" ht="36" x14ac:dyDescent="0.25">
      <c r="A36" s="26" t="s">
        <v>30</v>
      </c>
      <c r="B36" s="27" t="s">
        <v>70</v>
      </c>
      <c r="C36" s="21">
        <v>30903950</v>
      </c>
      <c r="D36" s="21">
        <v>30903950</v>
      </c>
      <c r="E36" s="49">
        <v>30903950</v>
      </c>
      <c r="F36" s="49">
        <v>30903950</v>
      </c>
      <c r="G36" s="49">
        <v>30735578</v>
      </c>
      <c r="H36" s="49">
        <v>33985578</v>
      </c>
      <c r="I36" s="49">
        <v>35255578</v>
      </c>
      <c r="J36" s="49">
        <v>35137155.439999998</v>
      </c>
      <c r="K36" s="22"/>
      <c r="L36" s="35">
        <v>35137155.439999998</v>
      </c>
    </row>
    <row r="37" spans="1:12" s="2" customFormat="1" ht="14.25" x14ac:dyDescent="0.2">
      <c r="A37" s="24" t="s">
        <v>31</v>
      </c>
      <c r="B37" s="28" t="s">
        <v>71</v>
      </c>
      <c r="C37" s="23">
        <f>SUM(C38:C41)</f>
        <v>361632550.93000001</v>
      </c>
      <c r="D37" s="23">
        <f t="shared" ref="D37:L37" si="22">SUM(D38:D41)</f>
        <v>317508222.43000001</v>
      </c>
      <c r="E37" s="48">
        <f t="shared" si="22"/>
        <v>324505074.44999999</v>
      </c>
      <c r="F37" s="48">
        <f t="shared" si="22"/>
        <v>330845074.44999999</v>
      </c>
      <c r="G37" s="48">
        <f t="shared" si="22"/>
        <v>396617251.94999999</v>
      </c>
      <c r="H37" s="48">
        <f t="shared" ref="H37:I37" si="23">SUM(H38:H41)</f>
        <v>403817483.74000001</v>
      </c>
      <c r="I37" s="48">
        <f t="shared" si="23"/>
        <v>420449540.64000005</v>
      </c>
      <c r="J37" s="48">
        <f t="shared" ref="J37" si="24">SUM(J38:J41)</f>
        <v>415767064.13000005</v>
      </c>
      <c r="K37" s="23"/>
      <c r="L37" s="23">
        <f t="shared" si="22"/>
        <v>415767064.13000005</v>
      </c>
    </row>
    <row r="38" spans="1:12" s="9" customFormat="1" x14ac:dyDescent="0.25">
      <c r="A38" s="26" t="s">
        <v>129</v>
      </c>
      <c r="B38" s="27" t="s">
        <v>130</v>
      </c>
      <c r="C38" s="22"/>
      <c r="D38" s="22"/>
      <c r="E38" s="50"/>
      <c r="F38" s="50"/>
      <c r="G38" s="50"/>
      <c r="H38" s="50"/>
      <c r="I38" s="50"/>
      <c r="J38" s="50"/>
      <c r="K38" s="22"/>
      <c r="L38" s="22"/>
    </row>
    <row r="39" spans="1:12" x14ac:dyDescent="0.25">
      <c r="A39" s="26" t="s">
        <v>32</v>
      </c>
      <c r="B39" s="27" t="s">
        <v>72</v>
      </c>
      <c r="C39" s="21">
        <v>1802160</v>
      </c>
      <c r="D39" s="21">
        <v>1802160</v>
      </c>
      <c r="E39" s="49">
        <v>1818844.74</v>
      </c>
      <c r="F39" s="49">
        <v>1818844.74</v>
      </c>
      <c r="G39" s="49">
        <v>1818844.74</v>
      </c>
      <c r="H39" s="49">
        <v>1818844.74</v>
      </c>
      <c r="I39" s="49">
        <v>1818844.74</v>
      </c>
      <c r="J39" s="49">
        <v>1818844.74</v>
      </c>
      <c r="K39" s="22"/>
      <c r="L39" s="35">
        <v>1818844.74</v>
      </c>
    </row>
    <row r="40" spans="1:12" x14ac:dyDescent="0.25">
      <c r="A40" s="26" t="s">
        <v>33</v>
      </c>
      <c r="B40" s="27" t="s">
        <v>73</v>
      </c>
      <c r="C40" s="21">
        <v>358680390.93000001</v>
      </c>
      <c r="D40" s="21">
        <v>314556062.43000001</v>
      </c>
      <c r="E40" s="49">
        <v>321536229.70999998</v>
      </c>
      <c r="F40" s="49">
        <v>327876229.70999998</v>
      </c>
      <c r="G40" s="49">
        <v>393648407.20999998</v>
      </c>
      <c r="H40" s="49">
        <v>401547917.20999998</v>
      </c>
      <c r="I40" s="49">
        <v>418179974.11000001</v>
      </c>
      <c r="J40" s="49">
        <v>413497497.60000002</v>
      </c>
      <c r="K40" s="22"/>
      <c r="L40" s="35">
        <v>413497497.60000002</v>
      </c>
    </row>
    <row r="41" spans="1:12" ht="24" x14ac:dyDescent="0.25">
      <c r="A41" s="26" t="s">
        <v>34</v>
      </c>
      <c r="B41" s="27" t="s">
        <v>74</v>
      </c>
      <c r="C41" s="21">
        <v>1150000</v>
      </c>
      <c r="D41" s="21">
        <v>1150000</v>
      </c>
      <c r="E41" s="49">
        <v>1150000</v>
      </c>
      <c r="F41" s="49">
        <v>1150000</v>
      </c>
      <c r="G41" s="49">
        <v>1150000</v>
      </c>
      <c r="H41" s="49">
        <v>450721.79</v>
      </c>
      <c r="I41" s="49">
        <v>450721.79</v>
      </c>
      <c r="J41" s="49">
        <v>450721.79</v>
      </c>
      <c r="K41" s="22"/>
      <c r="L41" s="35">
        <v>450721.79</v>
      </c>
    </row>
    <row r="42" spans="1:12" s="2" customFormat="1" ht="14.25" x14ac:dyDescent="0.2">
      <c r="A42" s="24" t="s">
        <v>35</v>
      </c>
      <c r="B42" s="28" t="s">
        <v>75</v>
      </c>
      <c r="C42" s="23">
        <f>SUM(C43:C46)</f>
        <v>165221630.16999999</v>
      </c>
      <c r="D42" s="23">
        <f t="shared" ref="D42:G42" si="25">SUM(D43:D46)</f>
        <v>292889363.26999998</v>
      </c>
      <c r="E42" s="48">
        <f t="shared" si="25"/>
        <v>319247889.66999996</v>
      </c>
      <c r="F42" s="48">
        <f t="shared" si="25"/>
        <v>320559681.53999996</v>
      </c>
      <c r="G42" s="48">
        <f t="shared" si="25"/>
        <v>359513951.97999996</v>
      </c>
      <c r="H42" s="48">
        <f t="shared" ref="H42:I42" si="26">SUM(H43:H46)</f>
        <v>487992231.94</v>
      </c>
      <c r="I42" s="48">
        <f t="shared" si="26"/>
        <v>604914056.77999997</v>
      </c>
      <c r="J42" s="48">
        <f t="shared" ref="J42" si="27">SUM(J43:J46)</f>
        <v>636426602.00999999</v>
      </c>
      <c r="K42" s="23"/>
      <c r="L42" s="23">
        <f t="shared" ref="L42" si="28">SUM(L43:L46)</f>
        <v>728862723.08999991</v>
      </c>
    </row>
    <row r="43" spans="1:12" x14ac:dyDescent="0.25">
      <c r="A43" s="26" t="s">
        <v>36</v>
      </c>
      <c r="B43" s="27" t="s">
        <v>76</v>
      </c>
      <c r="C43" s="21">
        <v>9816258.3800000008</v>
      </c>
      <c r="D43" s="21">
        <v>89038790.480000004</v>
      </c>
      <c r="E43" s="49">
        <v>89283034.549999997</v>
      </c>
      <c r="F43" s="49">
        <v>89283034.549999997</v>
      </c>
      <c r="G43" s="49">
        <v>100318979.33</v>
      </c>
      <c r="H43" s="49">
        <v>110089492.7</v>
      </c>
      <c r="I43" s="49">
        <v>131210385.23999999</v>
      </c>
      <c r="J43" s="49">
        <v>129703739.02</v>
      </c>
      <c r="K43" s="22"/>
      <c r="L43" s="35">
        <v>133663906.38</v>
      </c>
    </row>
    <row r="44" spans="1:12" x14ac:dyDescent="0.25">
      <c r="A44" s="26" t="s">
        <v>37</v>
      </c>
      <c r="B44" s="27" t="s">
        <v>77</v>
      </c>
      <c r="C44" s="21"/>
      <c r="D44" s="21">
        <v>2358920</v>
      </c>
      <c r="E44" s="49">
        <v>19981666.859999999</v>
      </c>
      <c r="F44" s="49">
        <v>21293458.73</v>
      </c>
      <c r="G44" s="49">
        <v>38913961.890000001</v>
      </c>
      <c r="H44" s="49">
        <v>151321238.47999999</v>
      </c>
      <c r="I44" s="49">
        <v>247654227.68000001</v>
      </c>
      <c r="J44" s="49">
        <v>276671740.62</v>
      </c>
      <c r="K44" s="22"/>
      <c r="L44" s="35">
        <v>365331250.33999997</v>
      </c>
    </row>
    <row r="45" spans="1:12" x14ac:dyDescent="0.25">
      <c r="A45" s="26" t="s">
        <v>38</v>
      </c>
      <c r="B45" s="27" t="s">
        <v>78</v>
      </c>
      <c r="C45" s="21">
        <v>80360191.579999998</v>
      </c>
      <c r="D45" s="21">
        <v>126446472.58</v>
      </c>
      <c r="E45" s="49">
        <v>134699405.06999999</v>
      </c>
      <c r="F45" s="49">
        <v>134699405.06999999</v>
      </c>
      <c r="G45" s="49">
        <v>144997227.56999999</v>
      </c>
      <c r="H45" s="49">
        <v>151266977.56999999</v>
      </c>
      <c r="I45" s="49">
        <v>150734920.66999999</v>
      </c>
      <c r="J45" s="49">
        <v>155129358.5</v>
      </c>
      <c r="K45" s="22"/>
      <c r="L45" s="35">
        <v>155277759.96000001</v>
      </c>
    </row>
    <row r="46" spans="1:12" ht="24" x14ac:dyDescent="0.25">
      <c r="A46" s="26" t="s">
        <v>39</v>
      </c>
      <c r="B46" s="27" t="s">
        <v>79</v>
      </c>
      <c r="C46" s="21">
        <v>75045180.209999993</v>
      </c>
      <c r="D46" s="21">
        <v>75045180.209999993</v>
      </c>
      <c r="E46" s="49">
        <v>75283783.189999998</v>
      </c>
      <c r="F46" s="49">
        <v>75283783.189999998</v>
      </c>
      <c r="G46" s="49">
        <v>75283783.189999998</v>
      </c>
      <c r="H46" s="49">
        <v>75314523.189999998</v>
      </c>
      <c r="I46" s="49">
        <v>75314523.189999998</v>
      </c>
      <c r="J46" s="49">
        <v>74921763.870000005</v>
      </c>
      <c r="K46" s="22"/>
      <c r="L46" s="35">
        <v>74589806.409999996</v>
      </c>
    </row>
    <row r="47" spans="1:12" s="2" customFormat="1" ht="14.25" x14ac:dyDescent="0.2">
      <c r="A47" s="24" t="s">
        <v>40</v>
      </c>
      <c r="B47" s="28" t="s">
        <v>80</v>
      </c>
      <c r="C47" s="23">
        <f>C48</f>
        <v>0</v>
      </c>
      <c r="D47" s="23">
        <f t="shared" ref="D47:J47" si="29">D48</f>
        <v>0</v>
      </c>
      <c r="E47" s="48">
        <f t="shared" si="29"/>
        <v>0</v>
      </c>
      <c r="F47" s="48">
        <f t="shared" si="29"/>
        <v>0</v>
      </c>
      <c r="G47" s="48">
        <f t="shared" si="29"/>
        <v>9517800</v>
      </c>
      <c r="H47" s="48">
        <f t="shared" si="29"/>
        <v>9517800</v>
      </c>
      <c r="I47" s="48">
        <f t="shared" si="29"/>
        <v>9517800</v>
      </c>
      <c r="J47" s="48">
        <f t="shared" si="29"/>
        <v>9940700</v>
      </c>
      <c r="K47" s="23"/>
      <c r="L47" s="23">
        <f t="shared" ref="L47" si="30">L48</f>
        <v>9940700</v>
      </c>
    </row>
    <row r="48" spans="1:12" x14ac:dyDescent="0.25">
      <c r="A48" s="26" t="s">
        <v>41</v>
      </c>
      <c r="B48" s="27" t="s">
        <v>81</v>
      </c>
      <c r="C48" s="22"/>
      <c r="D48" s="22"/>
      <c r="E48" s="50"/>
      <c r="F48" s="50"/>
      <c r="G48" s="50">
        <v>9517800</v>
      </c>
      <c r="H48" s="50">
        <v>9517800</v>
      </c>
      <c r="I48" s="50">
        <v>9517800</v>
      </c>
      <c r="J48" s="50">
        <v>9940700</v>
      </c>
      <c r="K48" s="22"/>
      <c r="L48" s="22">
        <v>9940700</v>
      </c>
    </row>
    <row r="49" spans="1:12" s="2" customFormat="1" ht="14.25" x14ac:dyDescent="0.2">
      <c r="A49" s="24" t="s">
        <v>42</v>
      </c>
      <c r="B49" s="28" t="s">
        <v>82</v>
      </c>
      <c r="C49" s="23">
        <f>SUM(C50:C54)</f>
        <v>2699015871.8100004</v>
      </c>
      <c r="D49" s="23">
        <f t="shared" ref="D49:G49" si="31">SUM(D50:D54)</f>
        <v>2706690530.0100002</v>
      </c>
      <c r="E49" s="48">
        <f t="shared" si="31"/>
        <v>2708956307.79</v>
      </c>
      <c r="F49" s="48">
        <f t="shared" si="31"/>
        <v>2712956307.7900004</v>
      </c>
      <c r="G49" s="48">
        <f t="shared" si="31"/>
        <v>2757352757.79</v>
      </c>
      <c r="H49" s="48">
        <f t="shared" ref="H49:I49" si="32">SUM(H50:H54)</f>
        <v>2772751849</v>
      </c>
      <c r="I49" s="48">
        <f t="shared" si="32"/>
        <v>2774498849</v>
      </c>
      <c r="J49" s="48">
        <f t="shared" ref="J49" si="33">SUM(J50:J54)</f>
        <v>2850511926.2599998</v>
      </c>
      <c r="K49" s="23"/>
      <c r="L49" s="23">
        <f t="shared" ref="L49" si="34">SUM(L50:L54)</f>
        <v>2849867218.1699996</v>
      </c>
    </row>
    <row r="50" spans="1:12" x14ac:dyDescent="0.25">
      <c r="A50" s="26" t="s">
        <v>43</v>
      </c>
      <c r="B50" s="27" t="s">
        <v>83</v>
      </c>
      <c r="C50" s="21">
        <v>808871274</v>
      </c>
      <c r="D50" s="21">
        <v>810657240.65999997</v>
      </c>
      <c r="E50" s="49">
        <v>842633800.05999994</v>
      </c>
      <c r="F50" s="49">
        <v>842835044.50999999</v>
      </c>
      <c r="G50" s="49">
        <v>852240524.88999999</v>
      </c>
      <c r="H50" s="49">
        <v>853007730.21000004</v>
      </c>
      <c r="I50" s="49">
        <v>852974280.21000004</v>
      </c>
      <c r="J50" s="49">
        <v>865723981.13999999</v>
      </c>
      <c r="K50" s="22"/>
      <c r="L50" s="35">
        <v>862659333.25999999</v>
      </c>
    </row>
    <row r="51" spans="1:12" x14ac:dyDescent="0.25">
      <c r="A51" s="26" t="s">
        <v>44</v>
      </c>
      <c r="B51" s="27" t="s">
        <v>84</v>
      </c>
      <c r="C51" s="21">
        <v>1288560951.47</v>
      </c>
      <c r="D51" s="21">
        <v>1289850196.23</v>
      </c>
      <c r="E51" s="49">
        <v>1260376414.6099999</v>
      </c>
      <c r="F51" s="49">
        <v>1260175170.1600001</v>
      </c>
      <c r="G51" s="49">
        <v>1282546209.4000001</v>
      </c>
      <c r="H51" s="49">
        <v>1283952695.6199999</v>
      </c>
      <c r="I51" s="49">
        <v>1284094488.46</v>
      </c>
      <c r="J51" s="49">
        <v>1345487047.46</v>
      </c>
      <c r="K51" s="22"/>
      <c r="L51" s="35">
        <v>1350873258.3399999</v>
      </c>
    </row>
    <row r="52" spans="1:12" x14ac:dyDescent="0.25">
      <c r="A52" s="26" t="s">
        <v>45</v>
      </c>
      <c r="B52" s="27" t="s">
        <v>85</v>
      </c>
      <c r="C52" s="21">
        <v>276465012.54000002</v>
      </c>
      <c r="D52" s="21">
        <v>281068292.64999998</v>
      </c>
      <c r="E52" s="49">
        <v>281146292.64999998</v>
      </c>
      <c r="F52" s="49">
        <v>281146292.64999998</v>
      </c>
      <c r="G52" s="49">
        <v>279838866.02999997</v>
      </c>
      <c r="H52" s="49">
        <v>283687957.24000001</v>
      </c>
      <c r="I52" s="49">
        <v>283470539.74000001</v>
      </c>
      <c r="J52" s="49">
        <v>285121729.12</v>
      </c>
      <c r="K52" s="22"/>
      <c r="L52" s="35">
        <v>286566061.56</v>
      </c>
    </row>
    <row r="53" spans="1:12" x14ac:dyDescent="0.25">
      <c r="A53" s="26" t="s">
        <v>46</v>
      </c>
      <c r="B53" s="27" t="s">
        <v>86</v>
      </c>
      <c r="C53" s="21">
        <v>13314674</v>
      </c>
      <c r="D53" s="21">
        <v>13310840.67</v>
      </c>
      <c r="E53" s="49">
        <v>4653552.67</v>
      </c>
      <c r="F53" s="49">
        <v>4653552.67</v>
      </c>
      <c r="G53" s="49">
        <v>4653552.67</v>
      </c>
      <c r="H53" s="49">
        <v>4501361.13</v>
      </c>
      <c r="I53" s="49">
        <v>4501361.13</v>
      </c>
      <c r="J53" s="49">
        <v>4331676.0199999996</v>
      </c>
      <c r="K53" s="22"/>
      <c r="L53" s="35">
        <v>4291826.6399999997</v>
      </c>
    </row>
    <row r="54" spans="1:12" x14ac:dyDescent="0.25">
      <c r="A54" s="26" t="s">
        <v>47</v>
      </c>
      <c r="B54" s="27" t="s">
        <v>87</v>
      </c>
      <c r="C54" s="21">
        <v>311803959.80000001</v>
      </c>
      <c r="D54" s="21">
        <v>311803959.80000001</v>
      </c>
      <c r="E54" s="49">
        <v>320146247.80000001</v>
      </c>
      <c r="F54" s="49">
        <v>324146247.80000001</v>
      </c>
      <c r="G54" s="49">
        <v>338073604.80000001</v>
      </c>
      <c r="H54" s="49">
        <v>347602104.80000001</v>
      </c>
      <c r="I54" s="49">
        <v>349458179.45999998</v>
      </c>
      <c r="J54" s="49">
        <v>349847492.51999998</v>
      </c>
      <c r="K54" s="22"/>
      <c r="L54" s="35">
        <v>345476738.37</v>
      </c>
    </row>
    <row r="55" spans="1:12" s="2" customFormat="1" ht="14.25" x14ac:dyDescent="0.2">
      <c r="A55" s="24" t="s">
        <v>48</v>
      </c>
      <c r="B55" s="28" t="s">
        <v>88</v>
      </c>
      <c r="C55" s="23">
        <f>SUM(C56:C57)</f>
        <v>250255756.19</v>
      </c>
      <c r="D55" s="23">
        <f>SUM(D56:D57)</f>
        <v>265372033.63</v>
      </c>
      <c r="E55" s="48">
        <f t="shared" ref="E55:G55" si="35">SUM(E56:E57)</f>
        <v>265294595.69</v>
      </c>
      <c r="F55" s="48">
        <f t="shared" si="35"/>
        <v>265294595.69</v>
      </c>
      <c r="G55" s="48">
        <f t="shared" si="35"/>
        <v>277211595.69</v>
      </c>
      <c r="H55" s="48">
        <f t="shared" ref="H55:I55" si="36">SUM(H56:H57)</f>
        <v>282483738.15999997</v>
      </c>
      <c r="I55" s="48">
        <f t="shared" si="36"/>
        <v>290887738.15999997</v>
      </c>
      <c r="J55" s="48">
        <f t="shared" ref="J55" si="37">SUM(J56:J57)</f>
        <v>298037090.89999998</v>
      </c>
      <c r="K55" s="23"/>
      <c r="L55" s="23">
        <f t="shared" ref="L55" si="38">SUM(L56:L57)</f>
        <v>296327102.5</v>
      </c>
    </row>
    <row r="56" spans="1:12" x14ac:dyDescent="0.25">
      <c r="A56" s="26" t="s">
        <v>49</v>
      </c>
      <c r="B56" s="27" t="s">
        <v>89</v>
      </c>
      <c r="C56" s="21">
        <v>177161040.08000001</v>
      </c>
      <c r="D56" s="21">
        <v>191720925.02000001</v>
      </c>
      <c r="E56" s="49">
        <v>191720925.02000001</v>
      </c>
      <c r="F56" s="49">
        <v>191720925.02000001</v>
      </c>
      <c r="G56" s="49">
        <v>203637925.02000001</v>
      </c>
      <c r="H56" s="49">
        <v>200857576.38</v>
      </c>
      <c r="I56" s="49">
        <v>202656276.38</v>
      </c>
      <c r="J56" s="49">
        <v>210720029.12</v>
      </c>
      <c r="K56" s="22"/>
      <c r="L56" s="35">
        <v>209891029.13</v>
      </c>
    </row>
    <row r="57" spans="1:12" ht="24" x14ac:dyDescent="0.25">
      <c r="A57" s="26" t="s">
        <v>50</v>
      </c>
      <c r="B57" s="27" t="s">
        <v>90</v>
      </c>
      <c r="C57" s="21">
        <v>73094716.109999999</v>
      </c>
      <c r="D57" s="21">
        <v>73651108.609999999</v>
      </c>
      <c r="E57" s="49">
        <v>73573670.670000002</v>
      </c>
      <c r="F57" s="49">
        <v>73573670.670000002</v>
      </c>
      <c r="G57" s="49">
        <v>73573670.670000002</v>
      </c>
      <c r="H57" s="49">
        <v>81626161.780000001</v>
      </c>
      <c r="I57" s="49">
        <v>88231461.780000001</v>
      </c>
      <c r="J57" s="49">
        <v>87317061.780000001</v>
      </c>
      <c r="K57" s="22"/>
      <c r="L57" s="35">
        <v>86436073.370000005</v>
      </c>
    </row>
    <row r="58" spans="1:12" s="2" customFormat="1" ht="14.25" x14ac:dyDescent="0.2">
      <c r="A58" s="24" t="s">
        <v>51</v>
      </c>
      <c r="B58" s="28" t="s">
        <v>91</v>
      </c>
      <c r="C58" s="23">
        <f>SUM(C59:C62)</f>
        <v>79900781</v>
      </c>
      <c r="D58" s="23">
        <f t="shared" ref="D58:G58" si="39">SUM(D59:D62)</f>
        <v>79672709</v>
      </c>
      <c r="E58" s="48">
        <f t="shared" si="39"/>
        <v>79780403</v>
      </c>
      <c r="F58" s="48">
        <f t="shared" si="39"/>
        <v>85655154.549999997</v>
      </c>
      <c r="G58" s="48">
        <f t="shared" si="39"/>
        <v>86355154.549999997</v>
      </c>
      <c r="H58" s="48">
        <f t="shared" ref="H58:I58" si="40">SUM(H59:H62)</f>
        <v>86355154.549999997</v>
      </c>
      <c r="I58" s="48">
        <f t="shared" si="40"/>
        <v>85405154.549999997</v>
      </c>
      <c r="J58" s="48">
        <f t="shared" ref="J58" si="41">SUM(J59:J62)</f>
        <v>85405154.549999997</v>
      </c>
      <c r="K58" s="23"/>
      <c r="L58" s="23">
        <f t="shared" ref="L58" si="42">SUM(L59:L62)</f>
        <v>85557043.340000004</v>
      </c>
    </row>
    <row r="59" spans="1:12" x14ac:dyDescent="0.25">
      <c r="A59" s="26" t="s">
        <v>52</v>
      </c>
      <c r="B59" s="27" t="s">
        <v>92</v>
      </c>
      <c r="C59" s="21">
        <v>21300000</v>
      </c>
      <c r="D59" s="21">
        <v>21300000</v>
      </c>
      <c r="E59" s="49">
        <v>21300000</v>
      </c>
      <c r="F59" s="49">
        <v>21300000</v>
      </c>
      <c r="G59" s="49">
        <v>21300000</v>
      </c>
      <c r="H59" s="49">
        <v>21300000</v>
      </c>
      <c r="I59" s="49">
        <v>20550000</v>
      </c>
      <c r="J59" s="49">
        <v>20550000</v>
      </c>
      <c r="K59" s="22"/>
      <c r="L59" s="35">
        <v>20586888.789999999</v>
      </c>
    </row>
    <row r="60" spans="1:12" x14ac:dyDescent="0.25">
      <c r="A60" s="26" t="s">
        <v>53</v>
      </c>
      <c r="B60" s="27" t="s">
        <v>93</v>
      </c>
      <c r="C60" s="21">
        <v>12598260</v>
      </c>
      <c r="D60" s="21">
        <v>12670188</v>
      </c>
      <c r="E60" s="49">
        <v>12777882</v>
      </c>
      <c r="F60" s="49">
        <v>16577882</v>
      </c>
      <c r="G60" s="49">
        <v>17277882</v>
      </c>
      <c r="H60" s="49">
        <v>16744882</v>
      </c>
      <c r="I60" s="49">
        <v>16044882</v>
      </c>
      <c r="J60" s="49">
        <v>16044882</v>
      </c>
      <c r="K60" s="22"/>
      <c r="L60" s="35">
        <v>16044882</v>
      </c>
    </row>
    <row r="61" spans="1:12" x14ac:dyDescent="0.25">
      <c r="A61" s="26" t="s">
        <v>54</v>
      </c>
      <c r="B61" s="27" t="s">
        <v>94</v>
      </c>
      <c r="C61" s="21">
        <v>18660521</v>
      </c>
      <c r="D61" s="21">
        <v>18660521</v>
      </c>
      <c r="E61" s="49">
        <v>18660521</v>
      </c>
      <c r="F61" s="49">
        <v>20735272.550000001</v>
      </c>
      <c r="G61" s="49">
        <v>20735272.550000001</v>
      </c>
      <c r="H61" s="49">
        <v>20735272.550000001</v>
      </c>
      <c r="I61" s="49">
        <v>20735272.550000001</v>
      </c>
      <c r="J61" s="49">
        <v>20735272.550000001</v>
      </c>
      <c r="K61" s="22"/>
      <c r="L61" s="35">
        <v>20735272.550000001</v>
      </c>
    </row>
    <row r="62" spans="1:12" x14ac:dyDescent="0.25">
      <c r="A62" s="26" t="s">
        <v>121</v>
      </c>
      <c r="B62" s="27" t="s">
        <v>122</v>
      </c>
      <c r="C62" s="21">
        <v>27342000</v>
      </c>
      <c r="D62" s="21">
        <v>27042000</v>
      </c>
      <c r="E62" s="49">
        <v>27042000</v>
      </c>
      <c r="F62" s="49">
        <v>27042000</v>
      </c>
      <c r="G62" s="49">
        <v>27042000</v>
      </c>
      <c r="H62" s="49">
        <v>27575000</v>
      </c>
      <c r="I62" s="49">
        <v>28075000</v>
      </c>
      <c r="J62" s="49">
        <v>28075000</v>
      </c>
      <c r="K62" s="22"/>
      <c r="L62" s="35">
        <v>28190000</v>
      </c>
    </row>
    <row r="63" spans="1:12" s="2" customFormat="1" ht="14.25" x14ac:dyDescent="0.2">
      <c r="A63" s="24" t="s">
        <v>55</v>
      </c>
      <c r="B63" s="29" t="s">
        <v>95</v>
      </c>
      <c r="C63" s="23">
        <f>SUM(C64:C66)</f>
        <v>278230934</v>
      </c>
      <c r="D63" s="23">
        <f t="shared" ref="D63:G63" si="43">SUM(D64:D66)</f>
        <v>279730934</v>
      </c>
      <c r="E63" s="48">
        <f t="shared" si="43"/>
        <v>280950934</v>
      </c>
      <c r="F63" s="48">
        <f t="shared" si="43"/>
        <v>281002974.81999999</v>
      </c>
      <c r="G63" s="48">
        <f t="shared" si="43"/>
        <v>282702974.81999999</v>
      </c>
      <c r="H63" s="48">
        <f t="shared" ref="H63:I63" si="44">SUM(H64:H66)</f>
        <v>306227741.14000005</v>
      </c>
      <c r="I63" s="48">
        <f t="shared" si="44"/>
        <v>315923541.14000005</v>
      </c>
      <c r="J63" s="48">
        <f t="shared" ref="J63" si="45">SUM(J64:J66)</f>
        <v>317237711.13999999</v>
      </c>
      <c r="K63" s="23"/>
      <c r="L63" s="23">
        <f t="shared" ref="L63" si="46">SUM(L64:L66)</f>
        <v>317237711.14000005</v>
      </c>
    </row>
    <row r="64" spans="1:12" x14ac:dyDescent="0.25">
      <c r="A64" s="26" t="s">
        <v>56</v>
      </c>
      <c r="B64" s="27" t="s">
        <v>96</v>
      </c>
      <c r="C64" s="21">
        <v>264830699.5</v>
      </c>
      <c r="D64" s="21">
        <v>266330699.5</v>
      </c>
      <c r="E64" s="49">
        <v>267550699.5</v>
      </c>
      <c r="F64" s="49">
        <v>267528396.28999999</v>
      </c>
      <c r="G64" s="49">
        <v>226472434.06</v>
      </c>
      <c r="H64" s="49">
        <v>231878921.72</v>
      </c>
      <c r="I64" s="49">
        <v>231948241.24000001</v>
      </c>
      <c r="J64" s="49">
        <v>231640241.24000001</v>
      </c>
      <c r="K64" s="22"/>
      <c r="L64" s="35">
        <v>230917470.61000001</v>
      </c>
    </row>
    <row r="65" spans="1:12" x14ac:dyDescent="0.25">
      <c r="A65" s="26" t="s">
        <v>139</v>
      </c>
      <c r="B65" s="27" t="s">
        <v>140</v>
      </c>
      <c r="C65" s="21"/>
      <c r="D65" s="21"/>
      <c r="E65" s="49"/>
      <c r="F65" s="49">
        <v>74344.03</v>
      </c>
      <c r="G65" s="49">
        <v>42830306.259999998</v>
      </c>
      <c r="H65" s="49">
        <v>60964318.200000003</v>
      </c>
      <c r="I65" s="49">
        <v>70590798.680000007</v>
      </c>
      <c r="J65" s="49">
        <v>62464968.68</v>
      </c>
      <c r="K65" s="22"/>
      <c r="L65" s="35">
        <v>64733567.590000004</v>
      </c>
    </row>
    <row r="66" spans="1:12" ht="24" x14ac:dyDescent="0.25">
      <c r="A66" s="26" t="s">
        <v>57</v>
      </c>
      <c r="B66" s="27" t="s">
        <v>97</v>
      </c>
      <c r="C66" s="21">
        <v>13400234.5</v>
      </c>
      <c r="D66" s="21">
        <v>13400234.5</v>
      </c>
      <c r="E66" s="49">
        <v>13400234.5</v>
      </c>
      <c r="F66" s="49">
        <v>13400234.5</v>
      </c>
      <c r="G66" s="49">
        <v>13400234.5</v>
      </c>
      <c r="H66" s="49">
        <v>13384501.220000001</v>
      </c>
      <c r="I66" s="49">
        <v>13384501.220000001</v>
      </c>
      <c r="J66" s="49">
        <v>23132501.219999999</v>
      </c>
      <c r="K66" s="22"/>
      <c r="L66" s="35">
        <v>21586672.940000001</v>
      </c>
    </row>
    <row r="67" spans="1:12" s="2" customFormat="1" ht="14.25" x14ac:dyDescent="0.2">
      <c r="A67" s="24" t="s">
        <v>58</v>
      </c>
      <c r="B67" s="28" t="s">
        <v>98</v>
      </c>
      <c r="C67" s="23">
        <f>C68</f>
        <v>2892000</v>
      </c>
      <c r="D67" s="23">
        <f t="shared" ref="D67:L67" si="47">D68</f>
        <v>3173180</v>
      </c>
      <c r="E67" s="48">
        <f t="shared" si="47"/>
        <v>3173180</v>
      </c>
      <c r="F67" s="48">
        <f t="shared" si="47"/>
        <v>3173180</v>
      </c>
      <c r="G67" s="48">
        <f t="shared" si="47"/>
        <v>3173180</v>
      </c>
      <c r="H67" s="48">
        <f t="shared" si="47"/>
        <v>3173180</v>
      </c>
      <c r="I67" s="48">
        <f t="shared" si="47"/>
        <v>3173180</v>
      </c>
      <c r="J67" s="48">
        <f t="shared" si="47"/>
        <v>3173180</v>
      </c>
      <c r="K67" s="23"/>
      <c r="L67" s="23">
        <f t="shared" si="47"/>
        <v>2992415.75</v>
      </c>
    </row>
    <row r="68" spans="1:12" x14ac:dyDescent="0.25">
      <c r="A68" s="26" t="s">
        <v>59</v>
      </c>
      <c r="B68" s="27" t="s">
        <v>99</v>
      </c>
      <c r="C68" s="22">
        <v>2892000</v>
      </c>
      <c r="D68" s="22">
        <v>3173180</v>
      </c>
      <c r="E68" s="50">
        <v>3173180</v>
      </c>
      <c r="F68" s="50">
        <v>3173180</v>
      </c>
      <c r="G68" s="50">
        <v>3173180</v>
      </c>
      <c r="H68" s="50">
        <v>3173180</v>
      </c>
      <c r="I68" s="50">
        <v>3173180</v>
      </c>
      <c r="J68" s="50">
        <v>3173180</v>
      </c>
      <c r="K68" s="22"/>
      <c r="L68" s="22">
        <v>2992415.75</v>
      </c>
    </row>
    <row r="69" spans="1:12" s="2" customFormat="1" ht="24" x14ac:dyDescent="0.2">
      <c r="A69" s="24" t="s">
        <v>60</v>
      </c>
      <c r="B69" s="28" t="s">
        <v>100</v>
      </c>
      <c r="C69" s="23">
        <f>C70</f>
        <v>33166000</v>
      </c>
      <c r="D69" s="23">
        <f t="shared" ref="D69:J69" si="48">D70</f>
        <v>33166000</v>
      </c>
      <c r="E69" s="48">
        <f>E70</f>
        <v>33166000</v>
      </c>
      <c r="F69" s="48">
        <f t="shared" si="48"/>
        <v>33166000</v>
      </c>
      <c r="G69" s="48">
        <f t="shared" si="48"/>
        <v>33166000</v>
      </c>
      <c r="H69" s="48">
        <f t="shared" si="48"/>
        <v>33166000</v>
      </c>
      <c r="I69" s="48">
        <f t="shared" si="48"/>
        <v>5224200</v>
      </c>
      <c r="J69" s="48">
        <f t="shared" si="48"/>
        <v>5224200</v>
      </c>
      <c r="K69" s="23"/>
      <c r="L69" s="23">
        <f t="shared" ref="L69" si="49">L70</f>
        <v>5224200</v>
      </c>
    </row>
    <row r="70" spans="1:12" ht="24" x14ac:dyDescent="0.25">
      <c r="A70" s="26" t="s">
        <v>61</v>
      </c>
      <c r="B70" s="27" t="s">
        <v>101</v>
      </c>
      <c r="C70" s="21">
        <v>33166000</v>
      </c>
      <c r="D70" s="21">
        <v>33166000</v>
      </c>
      <c r="E70" s="49">
        <v>33166000</v>
      </c>
      <c r="F70" s="49">
        <v>33166000</v>
      </c>
      <c r="G70" s="49">
        <v>33166000</v>
      </c>
      <c r="H70" s="49">
        <v>33166000</v>
      </c>
      <c r="I70" s="49">
        <v>5224200</v>
      </c>
      <c r="J70" s="49">
        <v>5224200</v>
      </c>
      <c r="K70" s="22"/>
      <c r="L70" s="22">
        <v>5224200</v>
      </c>
    </row>
    <row r="71" spans="1:12" x14ac:dyDescent="0.25">
      <c r="A71" s="39" t="s">
        <v>120</v>
      </c>
      <c r="B71" s="40"/>
      <c r="C71" s="23">
        <f>C6-C26</f>
        <v>-5073000</v>
      </c>
      <c r="D71" s="23">
        <f t="shared" ref="D71:G71" si="50">D6-D26</f>
        <v>-44991019.720001221</v>
      </c>
      <c r="E71" s="48">
        <f t="shared" si="50"/>
        <v>-48506440.720000267</v>
      </c>
      <c r="F71" s="48">
        <f t="shared" si="50"/>
        <v>-66306440.720001221</v>
      </c>
      <c r="G71" s="48">
        <f t="shared" si="50"/>
        <v>-53971537.090000153</v>
      </c>
      <c r="H71" s="48">
        <f t="shared" ref="H71:I71" si="51">H6-H26</f>
        <v>-146212405.29000092</v>
      </c>
      <c r="I71" s="48">
        <f t="shared" si="51"/>
        <v>-171508320.87000084</v>
      </c>
      <c r="J71" s="48">
        <f t="shared" ref="J71" si="52">J6-J26</f>
        <v>-168901420.87000084</v>
      </c>
      <c r="K71" s="23"/>
      <c r="L71" s="30" t="s">
        <v>115</v>
      </c>
    </row>
  </sheetData>
  <mergeCells count="3">
    <mergeCell ref="A5:B5"/>
    <mergeCell ref="A71:B71"/>
    <mergeCell ref="A1:G1"/>
  </mergeCells>
  <pageMargins left="0.19685039370078741" right="0.19685039370078741" top="0.94488188976377963" bottom="0.9448818897637796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2020-03-19T12:55:37Z</cp:lastPrinted>
  <dcterms:created xsi:type="dcterms:W3CDTF">2019-03-14T13:03:32Z</dcterms:created>
  <dcterms:modified xsi:type="dcterms:W3CDTF">2024-03-25T13:43:13Z</dcterms:modified>
</cp:coreProperties>
</file>