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9040" windowHeight="15780" tabRatio="922"/>
  </bookViews>
  <sheets>
    <sheet name="Доходы" sheetId="14" r:id="rId1"/>
    <sheet name="Развитие образования" sheetId="1" r:id="rId2"/>
    <sheet name="Развитие физ-ры" sheetId="4" r:id="rId3"/>
    <sheet name="Развитие культуры" sheetId="5" r:id="rId4"/>
    <sheet name="Развитие экономики" sheetId="6" r:id="rId5"/>
    <sheet name="Муниципальное управление" sheetId="7" r:id="rId6"/>
    <sheet name="Мун. хозяйство" sheetId="8" r:id="rId7"/>
    <sheet name="Соц. сфера" sheetId="9" r:id="rId8"/>
    <sheet name="Безоп. населения" sheetId="10" r:id="rId9"/>
    <sheet name="Комф. гор.среда" sheetId="11" r:id="rId10"/>
    <sheet name="Энергосбережение" sheetId="12" r:id="rId11"/>
    <sheet name="непрограммные расходы" sheetId="13" r:id="rId12"/>
  </sheets>
  <definedNames>
    <definedName name="_xlnm.Print_Area" localSheetId="0">Доходы!$A$1:$I$17</definedName>
    <definedName name="_xlnm.Print_Area" localSheetId="11">'непрограммные расходы'!$A$1:$I$36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2" l="1"/>
  <c r="H22" i="12"/>
  <c r="G22" i="12"/>
  <c r="H48" i="11"/>
  <c r="I48" i="11"/>
  <c r="G48" i="11"/>
  <c r="H47" i="9"/>
  <c r="I47" i="9"/>
  <c r="G47" i="9"/>
  <c r="H49" i="7"/>
  <c r="I49" i="7"/>
  <c r="I51" i="5"/>
  <c r="H51" i="5"/>
  <c r="G51" i="5"/>
  <c r="H42" i="4"/>
  <c r="I42" i="4"/>
  <c r="G42" i="4"/>
  <c r="H81" i="1"/>
  <c r="I81" i="1"/>
  <c r="G81" i="1"/>
  <c r="H50" i="5" l="1"/>
  <c r="I50" i="5"/>
  <c r="G50" i="5"/>
  <c r="I42" i="5"/>
  <c r="H42" i="5"/>
  <c r="G42" i="5"/>
  <c r="I39" i="5"/>
  <c r="H39" i="5"/>
  <c r="G39" i="5"/>
  <c r="G64" i="8"/>
  <c r="I62" i="8"/>
  <c r="H62" i="8"/>
  <c r="G62" i="8"/>
  <c r="G59" i="8"/>
  <c r="H52" i="8"/>
  <c r="I52" i="8"/>
  <c r="G52" i="8"/>
  <c r="I44" i="8"/>
  <c r="H44" i="8"/>
  <c r="G44" i="8"/>
  <c r="H32" i="7"/>
  <c r="I32" i="7"/>
  <c r="G19" i="7"/>
  <c r="H25" i="6"/>
  <c r="I25" i="6"/>
  <c r="G25" i="6"/>
  <c r="H41" i="4"/>
  <c r="I41" i="4"/>
  <c r="G41" i="4"/>
  <c r="I30" i="4"/>
  <c r="H30" i="4"/>
  <c r="G30" i="4"/>
  <c r="G36" i="4"/>
  <c r="H62" i="1" l="1"/>
  <c r="I62" i="1"/>
  <c r="G33" i="1"/>
  <c r="H21" i="12"/>
  <c r="H14" i="12"/>
  <c r="I14" i="12"/>
  <c r="I21" i="12" s="1"/>
  <c r="I19" i="12"/>
  <c r="H19" i="12"/>
  <c r="G19" i="12"/>
  <c r="F8" i="12"/>
  <c r="E8" i="12"/>
  <c r="D8" i="12"/>
  <c r="G47" i="11"/>
  <c r="I45" i="11"/>
  <c r="H45" i="11"/>
  <c r="G45" i="11"/>
  <c r="I42" i="11"/>
  <c r="H42" i="11"/>
  <c r="G42" i="11"/>
  <c r="I39" i="11"/>
  <c r="H39" i="11"/>
  <c r="G39" i="11"/>
  <c r="H30" i="11"/>
  <c r="I47" i="11"/>
  <c r="H47" i="11"/>
  <c r="I36" i="11"/>
  <c r="H36" i="11"/>
  <c r="G36" i="11"/>
  <c r="I33" i="11"/>
  <c r="H33" i="11"/>
  <c r="G33" i="11"/>
  <c r="I30" i="11"/>
  <c r="G30" i="11"/>
  <c r="I27" i="11"/>
  <c r="H27" i="11"/>
  <c r="G27" i="11"/>
  <c r="I24" i="11"/>
  <c r="H24" i="11"/>
  <c r="G24" i="11"/>
  <c r="I21" i="11"/>
  <c r="H21" i="11"/>
  <c r="G21" i="11"/>
  <c r="I18" i="11"/>
  <c r="H18" i="11"/>
  <c r="G18" i="11"/>
  <c r="I15" i="11"/>
  <c r="H15" i="11"/>
  <c r="G15" i="11"/>
  <c r="F8" i="11"/>
  <c r="E8" i="11"/>
  <c r="D8" i="11"/>
  <c r="H55" i="10"/>
  <c r="I55" i="10"/>
  <c r="G55" i="10"/>
  <c r="H46" i="10"/>
  <c r="I46" i="10"/>
  <c r="G46" i="10"/>
  <c r="G56" i="10" s="1"/>
  <c r="I44" i="10"/>
  <c r="H44" i="10"/>
  <c r="G44" i="10"/>
  <c r="I41" i="10"/>
  <c r="H41" i="10"/>
  <c r="G41" i="10"/>
  <c r="I38" i="10"/>
  <c r="H38" i="10"/>
  <c r="G38" i="10"/>
  <c r="I35" i="10"/>
  <c r="H35" i="10"/>
  <c r="G35" i="10"/>
  <c r="I32" i="10"/>
  <c r="H32" i="10"/>
  <c r="G32" i="10"/>
  <c r="H22" i="10"/>
  <c r="I22" i="10"/>
  <c r="G22" i="10"/>
  <c r="I53" i="10"/>
  <c r="H53" i="10"/>
  <c r="G53" i="10"/>
  <c r="I29" i="10"/>
  <c r="H29" i="10"/>
  <c r="G29" i="10"/>
  <c r="I20" i="10"/>
  <c r="H20" i="10"/>
  <c r="G20" i="10"/>
  <c r="I17" i="10"/>
  <c r="H17" i="10"/>
  <c r="G17" i="10"/>
  <c r="F8" i="10"/>
  <c r="E8" i="10"/>
  <c r="D8" i="10"/>
  <c r="H46" i="9"/>
  <c r="I46" i="9"/>
  <c r="G46" i="9"/>
  <c r="I44" i="9"/>
  <c r="H44" i="9"/>
  <c r="G44" i="9"/>
  <c r="H34" i="9"/>
  <c r="I34" i="9"/>
  <c r="G34" i="9"/>
  <c r="H25" i="9"/>
  <c r="I25" i="9"/>
  <c r="G25" i="9"/>
  <c r="I41" i="9"/>
  <c r="H41" i="9"/>
  <c r="G41" i="9"/>
  <c r="I32" i="9"/>
  <c r="H32" i="9"/>
  <c r="G32" i="9"/>
  <c r="I23" i="9"/>
  <c r="H23" i="9"/>
  <c r="G23" i="9"/>
  <c r="I20" i="9"/>
  <c r="H20" i="9"/>
  <c r="G20" i="9"/>
  <c r="I17" i="9"/>
  <c r="H17" i="9"/>
  <c r="G17" i="9"/>
  <c r="F8" i="9"/>
  <c r="E8" i="9"/>
  <c r="D8" i="9"/>
  <c r="I73" i="8"/>
  <c r="H73" i="8"/>
  <c r="G73" i="8"/>
  <c r="G74" i="8" s="1"/>
  <c r="I71" i="8"/>
  <c r="H71" i="8"/>
  <c r="G71" i="8"/>
  <c r="H64" i="8"/>
  <c r="I64" i="8"/>
  <c r="H50" i="8"/>
  <c r="I50" i="8"/>
  <c r="G50" i="8"/>
  <c r="G34" i="8"/>
  <c r="I32" i="8"/>
  <c r="H32" i="8"/>
  <c r="G32" i="8"/>
  <c r="I56" i="10" l="1"/>
  <c r="H56" i="10"/>
  <c r="H74" i="8"/>
  <c r="I74" i="8"/>
  <c r="I59" i="8"/>
  <c r="H59" i="8"/>
  <c r="I47" i="8"/>
  <c r="H47" i="8"/>
  <c r="G47" i="8"/>
  <c r="I41" i="8"/>
  <c r="H41" i="8"/>
  <c r="G41" i="8"/>
  <c r="I34" i="8"/>
  <c r="H34" i="8"/>
  <c r="I29" i="8"/>
  <c r="H29" i="8"/>
  <c r="G29" i="8"/>
  <c r="I26" i="8"/>
  <c r="H26" i="8"/>
  <c r="G26" i="8"/>
  <c r="I23" i="8"/>
  <c r="H23" i="8"/>
  <c r="G23" i="8"/>
  <c r="I20" i="8"/>
  <c r="H20" i="8"/>
  <c r="G20" i="8"/>
  <c r="I17" i="8"/>
  <c r="H17" i="8"/>
  <c r="G17" i="8"/>
  <c r="F8" i="8"/>
  <c r="E8" i="8"/>
  <c r="D8" i="8"/>
  <c r="G48" i="7"/>
  <c r="G49" i="7" s="1"/>
  <c r="H39" i="7"/>
  <c r="I39" i="7"/>
  <c r="G32" i="7"/>
  <c r="G26" i="7"/>
  <c r="I46" i="7"/>
  <c r="H46" i="7"/>
  <c r="G46" i="7"/>
  <c r="I37" i="7"/>
  <c r="H37" i="7"/>
  <c r="I24" i="7"/>
  <c r="H24" i="7"/>
  <c r="G24" i="7"/>
  <c r="I17" i="7"/>
  <c r="H17" i="7"/>
  <c r="G17" i="7"/>
  <c r="F8" i="7"/>
  <c r="E8" i="7"/>
  <c r="D8" i="7"/>
  <c r="I23" i="6"/>
  <c r="H23" i="6"/>
  <c r="G23" i="6"/>
  <c r="I20" i="6"/>
  <c r="H20" i="6"/>
  <c r="G20" i="6"/>
  <c r="I17" i="6"/>
  <c r="H17" i="6"/>
  <c r="G17" i="6"/>
  <c r="F8" i="6"/>
  <c r="E8" i="6"/>
  <c r="D8" i="6"/>
  <c r="I45" i="5"/>
  <c r="H45" i="5"/>
  <c r="G45" i="5"/>
  <c r="I36" i="5"/>
  <c r="H36" i="5"/>
  <c r="G36" i="5"/>
  <c r="I33" i="5"/>
  <c r="H33" i="5"/>
  <c r="G33" i="5"/>
  <c r="I48" i="5"/>
  <c r="H48" i="5"/>
  <c r="G48" i="5"/>
  <c r="I30" i="5"/>
  <c r="H30" i="5"/>
  <c r="G30" i="5"/>
  <c r="I27" i="5"/>
  <c r="H27" i="5"/>
  <c r="G27" i="5"/>
  <c r="I24" i="5"/>
  <c r="H24" i="5"/>
  <c r="G24" i="5"/>
  <c r="I21" i="5"/>
  <c r="H21" i="5"/>
  <c r="G21" i="5"/>
  <c r="I18" i="5"/>
  <c r="H18" i="5"/>
  <c r="G18" i="5"/>
  <c r="I15" i="5"/>
  <c r="H15" i="5"/>
  <c r="G15" i="5"/>
  <c r="F8" i="5"/>
  <c r="E8" i="5"/>
  <c r="D8" i="5"/>
  <c r="I39" i="4"/>
  <c r="H39" i="4"/>
  <c r="G39" i="4"/>
  <c r="I36" i="4"/>
  <c r="H36" i="4"/>
  <c r="I33" i="4"/>
  <c r="H33" i="4"/>
  <c r="G33" i="4"/>
  <c r="I27" i="4"/>
  <c r="H27" i="4"/>
  <c r="G27" i="4"/>
  <c r="I24" i="4"/>
  <c r="H24" i="4"/>
  <c r="G24" i="4"/>
  <c r="I21" i="4"/>
  <c r="H21" i="4"/>
  <c r="G21" i="4"/>
  <c r="I18" i="4"/>
  <c r="H18" i="4"/>
  <c r="G18" i="4"/>
  <c r="I15" i="4"/>
  <c r="H15" i="4"/>
  <c r="G15" i="4"/>
  <c r="F8" i="4"/>
  <c r="E8" i="4"/>
  <c r="D8" i="4"/>
  <c r="G80" i="1"/>
  <c r="H78" i="1"/>
  <c r="I78" i="1"/>
  <c r="G78" i="1"/>
  <c r="I75" i="1"/>
  <c r="H75" i="1"/>
  <c r="G75" i="1"/>
  <c r="H72" i="1"/>
  <c r="I72" i="1"/>
  <c r="G72" i="1"/>
  <c r="H69" i="1"/>
  <c r="I69" i="1"/>
  <c r="G69" i="1"/>
  <c r="G62" i="1"/>
  <c r="H60" i="1"/>
  <c r="I60" i="1"/>
  <c r="G60" i="1"/>
  <c r="I57" i="1"/>
  <c r="H57" i="1"/>
  <c r="G57" i="1"/>
  <c r="H54" i="1"/>
  <c r="I54" i="1"/>
  <c r="G54" i="1"/>
  <c r="H51" i="1"/>
  <c r="I51" i="1"/>
  <c r="G51" i="1"/>
  <c r="H48" i="1"/>
  <c r="I48" i="1"/>
  <c r="G48" i="1"/>
  <c r="H45" i="1"/>
  <c r="I45" i="1"/>
  <c r="G45" i="1"/>
  <c r="H42" i="1"/>
  <c r="I42" i="1"/>
  <c r="G42" i="1"/>
  <c r="H35" i="1"/>
  <c r="I35" i="1"/>
  <c r="G35" i="1"/>
  <c r="H33" i="1"/>
  <c r="I33" i="1"/>
  <c r="H30" i="1"/>
  <c r="I30" i="1"/>
  <c r="G30" i="1"/>
  <c r="H27" i="1"/>
  <c r="I27" i="1"/>
  <c r="G27" i="1"/>
  <c r="H24" i="1"/>
  <c r="I24" i="1"/>
  <c r="G24" i="1"/>
  <c r="H21" i="1"/>
  <c r="I21" i="1"/>
  <c r="G21" i="1"/>
  <c r="E12" i="1"/>
  <c r="F12" i="1"/>
  <c r="D12" i="1"/>
  <c r="G36" i="7"/>
  <c r="G14" i="12"/>
  <c r="G21" i="12" s="1"/>
  <c r="H26" i="7"/>
  <c r="I26" i="7"/>
  <c r="G39" i="7" l="1"/>
</calcChain>
</file>

<file path=xl/sharedStrings.xml><?xml version="1.0" encoding="utf-8"?>
<sst xmlns="http://schemas.openxmlformats.org/spreadsheetml/2006/main" count="596" uniqueCount="219">
  <si>
    <t>Объем БА согласно решению о бюджете на 2020-2022 г.г.</t>
  </si>
  <si>
    <t>( от 04.06.2020 № 762)</t>
  </si>
  <si>
    <t>Изменения (+/-) БА согласно проекту решения</t>
  </si>
  <si>
    <t>Объем БА с учетом изменений согласно проекту решения</t>
  </si>
  <si>
    <t>2020 год</t>
  </si>
  <si>
    <t>2021 год</t>
  </si>
  <si>
    <t>2022 год</t>
  </si>
  <si>
    <t>2020год</t>
  </si>
  <si>
    <t>2022год</t>
  </si>
  <si>
    <t xml:space="preserve">     Изменения произведены за счет республиканских средств и местного бюджета путем уменьшения и перераспределения бюджетных ассигнований, как между программами, так и  внутри подпрограмм.</t>
  </si>
  <si>
    <t>Подпрограмма «Развитие системы дошкольного и общего образования»</t>
  </si>
  <si>
    <t>Наименование основного мероприятия / Наименование ГРБС / Пояснение изменений</t>
  </si>
  <si>
    <t>Предлагаемые изменения (+/-)</t>
  </si>
  <si>
    <t>-</t>
  </si>
  <si>
    <t>Управление образования администрации МО ГО «Воркута»</t>
  </si>
  <si>
    <t>Итого изменений по подпрограмме</t>
  </si>
  <si>
    <t xml:space="preserve">     Основное мероприятие «Организация предоставления общедоступного и бесплатного дошкольного образования в муниципальных дошкольных образовательных организациях»</t>
  </si>
  <si>
    <t xml:space="preserve">     Основное мероприятие «Укрепление материально-технической базы и создание безопасных условий в организациях дошкольного образования»</t>
  </si>
  <si>
    <t xml:space="preserve">     Основное мероприятие «Организация предоставления общего образования детей в муниципальных организациях общего образования»</t>
  </si>
  <si>
    <t xml:space="preserve">     Основное мероприятие  «Выявление и поддержка талантливых и одаренных обучающихся»</t>
  </si>
  <si>
    <t>Расходы бюджета МО ГО «Воркута»</t>
  </si>
  <si>
    <t>рублей</t>
  </si>
  <si>
    <t xml:space="preserve">     С учетом предлагаемых проектом решения изменений объем бюджетных ассигнований на реализацию муниципальной программы изменится и составит:</t>
  </si>
  <si>
    <r>
      <t xml:space="preserve">Муниципальная программа муниципального образования городского округа «Воркута»
</t>
    </r>
    <r>
      <rPr>
        <b/>
        <i/>
        <u/>
        <sz val="12"/>
        <color theme="1"/>
        <rFont val="Times New Roman"/>
        <family val="1"/>
        <charset val="204"/>
      </rPr>
      <t>«Развитие образования»</t>
    </r>
  </si>
  <si>
    <t xml:space="preserve">     Предлагается внести указанные ниже изменения по расходам.</t>
  </si>
  <si>
    <t xml:space="preserve">     Основное мероприятие «Укрепление материально-технической базы и создание безопасных условий в организациях общего образования»</t>
  </si>
  <si>
    <t>Подпрограмма «Дети и молодежь»</t>
  </si>
  <si>
    <t>Основное мероприятие «Укрепление материально-технической базы и создание безопасных условий в организациях дополнительного образования»</t>
  </si>
  <si>
    <t xml:space="preserve">     Основное мероприятие «Организация предоставления дополнительного образования детей в муниципальных организациях дополнительного образования»</t>
  </si>
  <si>
    <t xml:space="preserve">     Основное мероприятие «Создание условий для вовлечения детей, молодежи в социальную практику, профессиональную ориентацию, гражданского образования и патриотического воспитания детей и молодежи, содействие формированию правовых, культурных и нравственных ценностей среди молодежи»</t>
  </si>
  <si>
    <t xml:space="preserve">     Основное мероприятие «Поддержка талантливой молодежи и одаренных учащихся»</t>
  </si>
  <si>
    <t xml:space="preserve">     Основное мероприятие «Создание условий для развития деятельности муниципальных образовательных организаций в области физического воспитания и спорта»</t>
  </si>
  <si>
    <t xml:space="preserve">     Основное мероприятие «Обеспечение оздоровления и отдыха детей»</t>
  </si>
  <si>
    <t xml:space="preserve">     Основное мероприятие «Обеспечение временного трудоустройства несовершеннолетних подростков»</t>
  </si>
  <si>
    <t>Подпрограмма «Обеспечение реализации муниципальной программы»</t>
  </si>
  <si>
    <t>Основное мероприятие «Руководство и управление в сфере установленных функций органов местного самоуправления»</t>
  </si>
  <si>
    <t>Основное мероприятие «Обеспечение психолого-медико-педагогического сопровождения образовательного процесса»</t>
  </si>
  <si>
    <t>Основное мероприятие «Обеспечение деятельности муниципальных учреждений»</t>
  </si>
  <si>
    <t>Основное мероприятие «Консультативное, информационно-методическое, аналитическое сопровождение деятельности Управления образования администрации МО ГО "Воркута" и муниципальных организаций, подведомственных Управлению образования администрации МО ГО "Воркута"»</t>
  </si>
  <si>
    <r>
      <t xml:space="preserve">Муниципальная программа муниципального образования городского округа «Воркута»
</t>
    </r>
    <r>
      <rPr>
        <b/>
        <i/>
        <u/>
        <sz val="12"/>
        <color theme="1"/>
        <rFont val="Times New Roman"/>
        <family val="1"/>
        <charset val="204"/>
      </rPr>
      <t>«Развитие физической культуры и спорта»</t>
    </r>
  </si>
  <si>
    <t>Управление физической культуры и спорта администрации МО ГО «Воркута»</t>
  </si>
  <si>
    <t xml:space="preserve">     Основное мероприятие «Оказание муниципальных услуг (выполнение работ) учреждениями физкультурно-спортивной направленности»</t>
  </si>
  <si>
    <t xml:space="preserve">     Основное мероприятие  «Укрепление материально-технической базы учреждений физкультурно-спортивной направленности»</t>
  </si>
  <si>
    <t xml:space="preserve">     Основное мероприятие «Строительство и реконструкция спортивных объектов для муниципальных нужд»</t>
  </si>
  <si>
    <t xml:space="preserve">     Основное мероприятие «Реализация проекта «Народный бюджет» в сфере физической культуры и спорта»</t>
  </si>
  <si>
    <t xml:space="preserve">     Основное мероприятие «Организация учебно-тренировочных сборов учреждениями физкультурно-спортивной направленности, осуществляющих спортивную подготовку, реализующих программы по спортивной подготовке в соответствии с федеральными стандартами спортивной подготовки»</t>
  </si>
  <si>
    <t xml:space="preserve">     Основное мероприятие «Оказание муниципальных услуг (выполнение работ) учреждениями физкультурно-спортивной направленности, осуществляющих спортивную подготовку, реализующих программы по спортивной подготовке в соответствии с федеральными стандартами спортивной подготовки»</t>
  </si>
  <si>
    <t xml:space="preserve">     Основное мероприятие «Руководство и управление в сфере установленных функций органов местного самоуправления»</t>
  </si>
  <si>
    <t xml:space="preserve">     Основное мероприятие «Реализация отдельных мероприятий регионального проекта «Спорт - норма жизни» в части оснащения объектов спортивной инфраструктуры спортивно-технологическим оборудованием»</t>
  </si>
  <si>
    <t>Итого изменений по основным мероприятиям</t>
  </si>
  <si>
    <r>
      <t xml:space="preserve">Муниципальная программа муниципального образования городского округа «Воркута»
</t>
    </r>
    <r>
      <rPr>
        <b/>
        <i/>
        <u/>
        <sz val="12"/>
        <color theme="1"/>
        <rFont val="Times New Roman"/>
        <family val="1"/>
        <charset val="204"/>
      </rPr>
      <t>«Развитие культуры»</t>
    </r>
  </si>
  <si>
    <t xml:space="preserve">     Основное мероприятие «Укрепление материально-технической базы, ремонт, капитальный ремонт и оснащение специальным оборудованием и материалами учреждений сферы культуры»</t>
  </si>
  <si>
    <t>Управление культуры администрации МО ГО «Воркута»</t>
  </si>
  <si>
    <t xml:space="preserve">     Основное мероприятие «Укрепление учебной, материально- технической базы муниципальных бюджетных образовательных учреждений дополнительного образования детей в сфере культуры и искусства»</t>
  </si>
  <si>
    <t xml:space="preserve">     Основное мероприятие «Оказание муниципальных услуг (выполнение работ) библиотеками»</t>
  </si>
  <si>
    <t xml:space="preserve">     Основное мероприятие  «Организация и проведение особо значимых (общегородских, республиканских) культурно-массовых мероприятий»</t>
  </si>
  <si>
    <t xml:space="preserve">     Основное мероприятие «Оказание муниципальных услуг (выполнение работ) музеями»</t>
  </si>
  <si>
    <t xml:space="preserve">     Основное мероприятие «Оказание муниципальных услуг (выполнение работ) муниципальным архивом»</t>
  </si>
  <si>
    <t xml:space="preserve">     Основное мероприятие «Оказание муниципальных услуг (выполнение работ) культурно-досуговыми учреждениями»</t>
  </si>
  <si>
    <t xml:space="preserve">     Основное мероприятие «Оказание муниципальных услуг (выполнение работ) муниципальными бюджетными образовательными учреждениями дополнительного образования детей»</t>
  </si>
  <si>
    <t xml:space="preserve">     Основное мероприятие «Организация работы по обеспечению деятельности»</t>
  </si>
  <si>
    <t xml:space="preserve">     Основное мероприятие «Реализация народных проектов в сфере культуры, прошедших отбор в рамках проекта «Народный бюджет»</t>
  </si>
  <si>
    <r>
      <t xml:space="preserve">Муниципальная программа муниципального образования городского округа «Воркута»
</t>
    </r>
    <r>
      <rPr>
        <b/>
        <i/>
        <u/>
        <sz val="12"/>
        <color theme="1"/>
        <rFont val="Times New Roman"/>
        <family val="1"/>
        <charset val="204"/>
      </rPr>
      <t>«Развитие оэкономики»</t>
    </r>
  </si>
  <si>
    <t xml:space="preserve">     Изменение произведено за счет средств республиканского бюджетов,  путём увеличения бюджетных ассигнований по следующей подпрограмме:</t>
  </si>
  <si>
    <t>Подпрограмма «Малое и среднее предпринимательство»</t>
  </si>
  <si>
    <t xml:space="preserve">     Основное мероприятие «Субсидирование части расходов, понесенных субъектами малого и среднего предпринимательства на приобретение оборудования в целях создания и (или) модернизации производства товаров (работ, услуг)»</t>
  </si>
  <si>
    <t>Администрация МО ГО «Воркута»</t>
  </si>
  <si>
    <t xml:space="preserve">     Основное мероприятие «Региональный проект «Расширение доступа субъектов малого и среднего предпринимательства к финансовой поддержке, в том числе к льготному финансированию»</t>
  </si>
  <si>
    <t xml:space="preserve">     Основное мероприятие «Субсидирование части затрат субъектов малого и среднего предпринимательства на реализацию народных проектов в сфере малого и среднего предпринимательства, прошедших отбор в рамках проекта «Народный бюджет»</t>
  </si>
  <si>
    <r>
      <t xml:space="preserve">Муниципальная программа муниципального образования городского округа «Воркута»
</t>
    </r>
    <r>
      <rPr>
        <b/>
        <i/>
        <u/>
        <sz val="12"/>
        <color theme="1"/>
        <rFont val="Times New Roman"/>
        <family val="1"/>
        <charset val="204"/>
      </rPr>
      <t>«Муниципальное управление»</t>
    </r>
  </si>
  <si>
    <t>Подпрограмма «Управление муниципальным имуществом»</t>
  </si>
  <si>
    <t xml:space="preserve">     Основное мероприятие «Признание прав, регулирование отношений по имуществу для муниципальных нужд и оптимизация состава (структуры) муниципального имущества МО ГО «Воркута»</t>
  </si>
  <si>
    <t>Комитет по управлению муниципальным имуществом администрации МО ГО «Воркута»</t>
  </si>
  <si>
    <t xml:space="preserve">     Основное мероприятие «Обеспечение реализации полномочий комитета по управлению муниципальным имуществом администрации МО ГО «Воркута»</t>
  </si>
  <si>
    <t>Подпрограмма «Управление муниципальными финансами»</t>
  </si>
  <si>
    <t xml:space="preserve">     Основное мероприятие «Обслуживание муниципального долга»</t>
  </si>
  <si>
    <t>Финансовое управление администрации МО ГО «Воркута»</t>
  </si>
  <si>
    <t>Подпрограмма «Противодействие коррупции»</t>
  </si>
  <si>
    <t>Основное мероприятие «Реализация просветительских и воспитательных мер, направленных на формирование нетерпимого отношения к коррупции»</t>
  </si>
  <si>
    <r>
      <t xml:space="preserve">Муниципальная программа муниципального образования городского округа «Воркута»
</t>
    </r>
    <r>
      <rPr>
        <b/>
        <i/>
        <u/>
        <sz val="12"/>
        <color theme="1"/>
        <rFont val="Times New Roman"/>
        <family val="1"/>
        <charset val="204"/>
      </rPr>
      <t>«Содержание и развитие муниципального хозяйства»</t>
    </r>
  </si>
  <si>
    <t xml:space="preserve">    Изменения произведены за счет средств республиканского и местного бюджетов путем увеличения бюджетных ассигнований, а также перераспределением бюджетных ассигнований между основными мероприятиями внутри программы.</t>
  </si>
  <si>
    <t>Подпрограмма «Развитие жилищно-коммунального хозяйства и повышение степени благоустройства»</t>
  </si>
  <si>
    <t xml:space="preserve">     Основное мероприятие «Создание условий для обеспечения доступным и комфортным жильем населения»</t>
  </si>
  <si>
    <t>Управление городского хозяйства и благоустройства администрации МО ГО «Воркута»</t>
  </si>
  <si>
    <t xml:space="preserve">     Основное мероприятие «Обеспечение безопасности сооружений водохозяйственного комплекса»</t>
  </si>
  <si>
    <t xml:space="preserve">     Основное мероприятие  «Обеспечение и реализация государственной и муниципальной политики в сфере жилищно-коммунального хозяйства»</t>
  </si>
  <si>
    <t xml:space="preserve">     Основное мероприятие «Разработка генеральных планов, правил землепользования и застройки и документации по планировке территорий муниципальных образований»</t>
  </si>
  <si>
    <t>Увеличены бюджетные ассигнования по субсидии на разработку генеральных планов, правил землепользования и застройки и документации по планировке территорий муниципальных образований</t>
  </si>
  <si>
    <t xml:space="preserve">     Основное мероприятие  «Руководство и управление в сфере установленных функций органов местного самоуправления»</t>
  </si>
  <si>
    <t>Подпрограмма «Развитие транспортной системы»</t>
  </si>
  <si>
    <t xml:space="preserve">     Основное мероприятие «Организация капитального ремонта, ремонта и содержания закрепленных автодорог общего пользования местного значения»</t>
  </si>
  <si>
    <t xml:space="preserve">     Основное мероприятие «Развитие транспортной инфраструктуры и обеспечение транспортной доступности населения»</t>
  </si>
  <si>
    <t xml:space="preserve">     Основное мероприятие «Реализация отдельных мероприятий регионального проекта "Дорожная сеть" в части приведения в нормативное состояние автомобильных дорог местного значения и улиц в населённых пунктах административных центров муниципальных образований»</t>
  </si>
  <si>
    <t>Подпрограмма «Обеспечение безопасности дорожного движения»</t>
  </si>
  <si>
    <t>Основное мероприятие «Обустройство и содержание технических средств организации дорожного движения»</t>
  </si>
  <si>
    <t>Подпрограмма «Переселение граждан из аварийного жилищного фонда»</t>
  </si>
  <si>
    <t>Основное мероприятие «Региональный проект "Обеспечение устойчивого сокращения непригодного для проживания жилищного фонда"»</t>
  </si>
  <si>
    <r>
      <t xml:space="preserve">Муниципальная программа муниципального образования городского округа «Воркута»
</t>
    </r>
    <r>
      <rPr>
        <b/>
        <i/>
        <u/>
        <sz val="12"/>
        <color theme="1"/>
        <rFont val="Times New Roman"/>
        <family val="1"/>
        <charset val="204"/>
      </rPr>
      <t>«Развитие социальной сферы»</t>
    </r>
  </si>
  <si>
    <t>Подпрограмма «Доступная среда»</t>
  </si>
  <si>
    <t xml:space="preserve">     Основное мероприятие «Адаптация и дооборудование наиболее приоритетных объектов образования, физической культуры и спорта, культуры, транспорта, занятости, информации и связи техническими средствами для облегчения доступа и передвижения инвалидов и маломобильных групп населения»</t>
  </si>
  <si>
    <t xml:space="preserve">     Основное мероприятие «Адаптация административных зданий, находящихся в муниципальной собственности, с целью обеспечения доступности для инвалидов государственных и муниципальных услуг и объектов, на которых они предоставляются»</t>
  </si>
  <si>
    <t xml:space="preserve">     Основное мероприятие «Реализация комплекса мер, направленных на повышение уровня и качества жизни отдельных категорий граждан, путем развития системы дополнительных мер социальной поддержки населения»</t>
  </si>
  <si>
    <t>Управление общественных отношений, опеки и попечительства администрации МО ГО «Воркута»</t>
  </si>
  <si>
    <t>Подпрограмма «Поддержка социально ориентированных некоммерческих организаций в муниципальном образовании городского округа «Воркута»</t>
  </si>
  <si>
    <t xml:space="preserve">     Основное мероприятие «Предоставление на конкурсной основе субсидий социально ориентированным некоммерческим организациям»</t>
  </si>
  <si>
    <t>Подпрограмма «Совершенствование деятельности в сфере опеки и попечительства»</t>
  </si>
  <si>
    <t>Основное мероприятие «Реализация единой государственной политики по защите прав и законных интересов несовершеннолетних, в том числе детей-сирот и детей, оставшихся без попечения родителей, детей, нуждающихся в помощи государства, граждан, находящихся под опекой или попечительством»</t>
  </si>
  <si>
    <r>
      <t xml:space="preserve">Муниципальная программа муниципального образования городского округа «Воркута»
</t>
    </r>
    <r>
      <rPr>
        <b/>
        <i/>
        <u/>
        <sz val="12"/>
        <color theme="1"/>
        <rFont val="Times New Roman"/>
        <family val="1"/>
        <charset val="204"/>
      </rPr>
      <t>«Обеспечение безопасности населения и территории
 муниципального образования городского округа «Воркута»</t>
    </r>
  </si>
  <si>
    <t>Подпрограмма «Снижение рисков и смягчение последствий чрезвычайных ситуаций природного и техногенного характера в условиях мирного и военного времени»</t>
  </si>
  <si>
    <t xml:space="preserve">     Основное мероприятие «Разработка и осуществление мероприятий по обеспечению профилактики терроризма и экстремизма»</t>
  </si>
  <si>
    <t xml:space="preserve">     Основное мероприятие «Содержание и обеспечение деятельности МКУ «Управление по делам ГО и ЧС» МО ГО «Воркута»</t>
  </si>
  <si>
    <t>Подпрограмма «Укрепление правопорядка и общественной безопасности»</t>
  </si>
  <si>
    <t xml:space="preserve">     Основное мероприятие «Приобретение оборудования и программного обеспечения с целью реализации Концепции АПК «Безопасный город»</t>
  </si>
  <si>
    <t xml:space="preserve">     Основное мероприятие «Эксплуатационные расходы и техническое обслуживание оборудования, установленного в рамках реализации концепции АПК «Безопасный город»</t>
  </si>
  <si>
    <t xml:space="preserve">     Основное мероприятие «Оплата услуг по передаче данных в сети Интернет для обеспечения работы оборудования АПК «Безопасный город»</t>
  </si>
  <si>
    <t xml:space="preserve">     Основное мероприятие «Проведение мероприятий по профилактике злоупотребления наркотическими средствами»</t>
  </si>
  <si>
    <t xml:space="preserve">     Основное мероприятие «Профилактика пьянства и алкоголизма на территории муниципального образования городского округа «Воркута»</t>
  </si>
  <si>
    <t xml:space="preserve">     Основное мероприятие «Организация на территории МО ГО «Воркута» охраны общественного порядка добровольными народными дружинами»</t>
  </si>
  <si>
    <t>Подпрограмма «Охрана окружающей среды»</t>
  </si>
  <si>
    <t>Основное мероприятие «Создание системы по раздельному накоплению отходов»</t>
  </si>
  <si>
    <t xml:space="preserve">     Основное мероприятие «Благоустройство общественных территорий»</t>
  </si>
  <si>
    <t xml:space="preserve">     Основное мероприятие «Реализация народных проектов в сфере благоустройства, прошедших отбор в рамках проекта «Народный бюджет»</t>
  </si>
  <si>
    <t xml:space="preserve">     Основное мероприятие «Мероприятия по праздничному оформлению города»</t>
  </si>
  <si>
    <t xml:space="preserve">     Основное мероприятие  «Организация освещения улиц»</t>
  </si>
  <si>
    <t xml:space="preserve">     Основное мероприятие «Организация благоустройства и озеленения»</t>
  </si>
  <si>
    <t xml:space="preserve">     Основное мероприятие «Организация ритуальных услуг и содержание мест захоронения»</t>
  </si>
  <si>
    <t xml:space="preserve">     Основное мероприятие «Транспортировка тел умерших, не связанных с предоставлением ритуальных услуг»</t>
  </si>
  <si>
    <t xml:space="preserve">     Основное мероприятие «Вывоз, хранение брошенных и разукомплектованных транспортных средств»</t>
  </si>
  <si>
    <t xml:space="preserve">     Основное мероприятие «Организация проведения мероприятий при осуществлении деятельности по обращению с животными без владельцев»</t>
  </si>
  <si>
    <t xml:space="preserve">     Основное мероприятие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t>
  </si>
  <si>
    <t xml:space="preserve">     Основное мероприятие «Региональный проект «Формирование комфортной городской среды»</t>
  </si>
  <si>
    <r>
      <t xml:space="preserve">Муниципальная программа муниципального образования городского округа «Воркута»
</t>
    </r>
    <r>
      <rPr>
        <b/>
        <i/>
        <u/>
        <sz val="12"/>
        <color theme="1"/>
        <rFont val="Times New Roman"/>
        <family val="1"/>
        <charset val="204"/>
      </rPr>
      <t>«Энергосбережение и повышение энергоэффективности на территории
муниципального образования городского округа «Воркута»</t>
    </r>
  </si>
  <si>
    <r>
      <t xml:space="preserve">Муниципальная программа муниципального образования городского округа «Воркута»
</t>
    </r>
    <r>
      <rPr>
        <b/>
        <i/>
        <u/>
        <sz val="12"/>
        <color theme="1"/>
        <rFont val="Times New Roman"/>
        <family val="1"/>
        <charset val="204"/>
      </rPr>
      <t>«Формирование комфортной городской среды
муниципального образования городского округа «Воркута»</t>
    </r>
  </si>
  <si>
    <t xml:space="preserve">     Основное мероприятие «Повышение энергетической эффективности зданий, строений, сооружений»</t>
  </si>
  <si>
    <t xml:space="preserve">     Основное мероприятие «Повышение уровня оснащенности приборами учета используемых энергетических ресурсов и воды»</t>
  </si>
  <si>
    <t>Уменьшены бюджетные ассигнования за счет средств республиканского и местного бюджетов в сумме 2 504 408 рублей 36 копеек, выделенных на укрепление материально-технической базы  и создание безопасных условий в организациях в сфере образования,  путем перераспределения  на основные мероприятия  «Укрепление материально-технической базы и создание безопасных условий в организациях общего образования» и «Укрепление материально-технической базы и создание безопасных условий в организациях дополнительного образования»  в связи с перераспределением средств, выделенных на укрепление материально-технической базы  и создание безопасных условий в организациях в сфере образования, между образовательными учреждениями.</t>
  </si>
  <si>
    <t xml:space="preserve">Увеличены бюджетные ассигнования за счет средств местного бюджета путем перераспределения с других основных мероприятий программы в сумме 6 114 рублей 74 копейки для оплаты выезда обучающихся на спортивные мероприятия.
Уменьшены бюджетные  ассигнования за счет средств местного бюджета путем перераспределения на другое мероприятие программы в сумме 5 000 рублей  для оплаты исполнительного листа.
</t>
  </si>
  <si>
    <t>Увеличены бюджетные ассигнования в сумме 1 504 995 рублей 13 копеек путем перераспределения с основного мероприятия «Укрепление материально-технической базы и создание безопасных условий в организациях дошкольного образования».</t>
  </si>
  <si>
    <t xml:space="preserve">Уменьшены бюджетные ассигнования за счет средств республиканского бюджета Республики Коми путем перераспределения на основное мероприятия программы «Организация предоставления общего образования детей в муниципальных организациях общего образования» в 2020 году на сумму 358 934 рубля 56 копеек, в 2021 и 2022 годах – 383 000 рублей ежегодно.
Уменьшены бюджетные ассигнования за счет средств республиканского бюджета Республики Коми  в сумме 1 230 491 рубль 61 копейка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Уменьшены бюджетные ассигнования за счет средств местного бюджета, предусмотренные на оплату муниципальными учреждениями расходов по коммунальным услугам, на сумму 583 451 рубль 62 копейки путем перераспределения на другие основные мероприятия программы на своевременное перечисление начислений на выплаты по оплате труда.
Уменьшены бюджетные ассигнования за счет средств местного бюджета в сумме 5 127 254 рубля 10 копеек путем перераспределения на другие основные мероприятия программы для оплаты исполнительных листов, кредиторской задолженности перед поставщиками.
</t>
  </si>
  <si>
    <t>Уменьшены бюджетные ассигнования за счет средств местного бюджета путем перераспределения на другие основные мероприятия программы для оплаты исполнительных листов.</t>
  </si>
  <si>
    <t>Уменьшены бюджетные ассигнования за счет средств местного бюджета путем перераспределения с других основных мероприятий программы для оплаты выезда обучающихся на региональные олимпиады.</t>
  </si>
  <si>
    <t>Увеличены бюджетные ассигнования за счет средств республиканского и местного бюджетов  путем перераспределения  с основного мероприятия  «Укрепление материально-технической базы и создание безопасных условий в организациях дошкольного образования».</t>
  </si>
  <si>
    <t>Увеличены бюджетные ассигнования за счет средств местного бюджета путем перераспределения с других основных мероприятий программы для выплаты отпускных сотруднику.</t>
  </si>
  <si>
    <t>Уменьшены бюджетные ассигнования за счет средств местного бюджета путем перераспределения на другие основные мероприятия программы для оплаты кредиторской задолженности перед поставщиками.</t>
  </si>
  <si>
    <t>Увеличены бюджетные ассигнования за счет средств местного бюджета путем перераспределения с других основных мероприятий программы на сумму 210 000 рублей для оплаты налога на имущество и транспортного налога,  перевозки багажа уволенным сотрудникам, 
Уменьшены бюджетные ассигнования за счет средств республиканского бюджета Республики Коми  в сумме 89 361 рубль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t>
  </si>
  <si>
    <t xml:space="preserve">Увеличены бюджетные ассигнования за счет средств местного бюджетов на 350 044  рубля путем перераспределения с других основных мероприятий программы и путем перераспределения бюджетных ассигнований за счет средств местного бюджета между КВР с 100 на 800 для оплаты кредиторской задолженности за медицинские осмотры сотрудников, налога на имущество.
Уменьшены бюджетные ассигнования за счет средств республиканского бюджета Республики Коми  в сумме 20 147 рублей 28 копеек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t>
  </si>
  <si>
    <t>Уменьшены бюджетные ассигнования за счет средств местного бюджета путем перераспределения на другие основные мероприятия программы, а также перераспределены бюджетные ассигнования между КВР с 100 на 300 в сумме 50 000 рублей на оплату перевозки багажа уволенным сотрудникам.</t>
  </si>
  <si>
    <t>Увеличены бюджетные ассигнования за счет средств местного бюджета  путем перераспределения с других основных мероприятий в сумме 55 400 рублей  для оплаты транспортного налога.
Перераспределены бюджетные ассигнования за счет средств местного бюджета между КВР с 100 на 800 в сумме 37 000 рублей для оплаты налога на имущество.
Уменьшены бюджетные ассигнования за счет средств республиканского бюджета Республики Коми  в сумме 887 023 рубля 27 копеек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t>
  </si>
  <si>
    <t>Увеличены бюджетные ассигнования за счет средств, поступающих от физических лиц, юридических лиц, индивидуальных предпринимателей в целях реализации народных проектов в сфере физической культуры и спорта.</t>
  </si>
  <si>
    <t>Уменьшены бюджетные ассигнования за счет средств республиканского бюджета Республики Коми  в сумме 901 249 рублей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Уменьшены бюджетные ассигнования на 835 045 рублей 47 копеек за счет средств местного бюджета в связи с выявленной экономией, в том числе по оплате коммунальных услуг, образовавшейся вследствие применения в учреждениях режима дистанционной работы как меры по противодействию распространению новой коронавирусной инфекции COVID-19, и перераспределены в целях обеспечения организации и проведения XXII Спартакиады народов Севера России «Заполярные игры», а также целях осуществления расчетов по погашению кредиторской задолженности перед поставщиками (подрядчиками) за 2019 год и недопущения образования задолженности в текущем году.</t>
  </si>
  <si>
    <t>Уменьшены бюджетные ассигнования за счет средств местного бюджета на 59 523 рублей 44 копейки  в целях корректировки суммы софинансирования в рамках соглашения от 16.03.2020 № 01-ГП-2020</t>
  </si>
  <si>
    <t xml:space="preserve">     Основное мероприятие «Организация, проведение официальных физкультурно-оздоровительных и спортивных мероприятий для населения, в том числе для лиц с ограниченными возможностями здоровья»</t>
  </si>
  <si>
    <t>Увеличены бюджетные ассигнования за счет средств местного бюджета в целях обеспечения организации и проведения XXII Спартакиады народов Севера России «Заполярные игры».</t>
  </si>
  <si>
    <t>Уменьшены бюджетные ассигнования за счет средств  местного бюджета на сумму 2 251 рубль 55 копеек и перераспределены на другое мероприятие подпрограммы для обеспечения оплаты льготного проезда. к месту использования отпуска и обратно. 
Уменьшены бюджетные ассигнования за счет средств республиканского бюджета Республики Коми на 169 500 рублей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t>
  </si>
  <si>
    <t>Увеличены бюджетные ассигнования за счет средств  местного бюджета для обеспечения оплаты льготного проезда к месту отдыха и обратно, оплаты больничного листа уволенному сотруднику за первые три дня за счет средств работодателя, заключения муниципальных контрактов на обеспечение текущей деятельности учреждения МКУ «ВГИЦ».</t>
  </si>
  <si>
    <t>Уменьшены и перераспределены бюджетные ассигнования за счет средств местного бюджета в сумме 851 990 рублей 40 копеек в целях оплаты льготного проезда к месту использования отпуска и обратно, выполнения обязательства по оплате транспортного налога, заключения муниципальных контрактов для обеспечения текущей деятельности учреждения.
Также уменьшены бюджетные ассигнования на 2 000 000 рублей в целях оплаты возникших обязательств по исполнительным листам.</t>
  </si>
  <si>
    <t>Уменьшены бюджетные ассигнования за счет средств республиканского бюджета Республики Коми  в сумме  7 500 рублей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t>
  </si>
  <si>
    <t xml:space="preserve">Бюджетные ассигнования за счет средств местного бюджета в сумме 450 000 рублей перераспределены  между КВР с 600 на 800 в целях оплаты административных штрафов по предписаниям надзорных органов.
Уменьшены бюджетные ассигнования за счет средств республиканского бюджета Республики Коми  в сумме  2 037 800 рублей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Уменьшены бюджетные ассигнования за счет средств местного бюджета на 55 000 рублей  путем перераспределения бюджетных ассигнований на основное мероприятие «Организация освещения улиц» для оплаты подрядчику услуг по содержанию уличной дорожной сети.
Уменьшены бюджетные ассигнования  за счет средств местного бюджета на 13 000 рублей для заключения договора в рамках реализации программы по безопасности дорожного движения.
Увеличены бюджетные ассигнованияза счет средств местного бюджета на 1 200 000 рублей  путем перераспределения бюджетных ассигнований между программными и непрограммными мероприятиями в целях обеспечения мероприятий по выполнению ремонта автомобильного моста кольцевой дороги в районе шахты Воркутинская.
</t>
  </si>
  <si>
    <t xml:space="preserve">    Изменения произведены за счет средств республиканского и местного бюджетов путем увеличения бюджетных ассигнований, перераспределением бюджетных ассигнований между основными мероприятиями внутри программы, а также перераспределения между муниципальными программами и непрограммными направлениями деятельности.</t>
  </si>
  <si>
    <t xml:space="preserve">     Основное мероприятие «Приобретение дорожно-строительной техники»</t>
  </si>
  <si>
    <t>Увеличены бюджетные ассигнования за счет средств, выделенных из республиканского бюджета Республики Коми в виде дотации (гранта) бюджету городского округа за достижение показателей деятельности органов местного самоуправленияна, в целях приобретения дорожно-строительной и коммунальной техники для обеспечения выполнения функций МБУ «СДУ»</t>
  </si>
  <si>
    <t>Увеличены бюджетные ассигнования за счет средств местного бюджета на 13 000 рублей  путем перераспределения между основными мероприятиями муниципальной программы в целях заключения договора в рамках реализации программы по безопасности дорожного движения</t>
  </si>
  <si>
    <t>Основное мероприятие «Оборудование кабинетов по изучению дорожного движения в дошкольных и школьных образовательных учреждениях в целях профилактики ДТП»</t>
  </si>
  <si>
    <t>Уменьшены бюджетные ассигнования за счет средств местного бюджета путем перераспределения между основными мероприятиями программы в целях исполнения судебных актов, предусматривающих обращение взыскания на средства местного бюджета.</t>
  </si>
  <si>
    <t>Перераспределены бюджетные ассигнования между КВР с 200 на 100 в сумме 40 000 рублей для осуществления первоочередных выплат</t>
  </si>
  <si>
    <t>Перераспределены бюджетные ассигнования между КВР с 100 на 200 в сумме 40 000 рублей для осуществления закупок товаров, работ и услуг для обеспечения муниципальных нужд</t>
  </si>
  <si>
    <t xml:space="preserve">   Изменения произведены за счет средств местного и республиканского бюджетов  путем перераспределения бюджетных ассигнований по следующим подпрограммам:</t>
  </si>
  <si>
    <t>Уменьшены бюджетные ассигнования за счет средств республиканского бюджета Республики Коми  в сумме 84 500 рублей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Также перераспределены бюджетные ассигнования за счет средств  местного бюджета в сумме 43 000 рублей  между КВР с 100 на 800 в целях оплаты транспортного налога и налога на имущество.</t>
  </si>
  <si>
    <t xml:space="preserve">     Изменения произведены за счет средств федерального, республиканского, местного бюджетов,  путем уменьшения и перераспределения бюджетных ассигнований по мероприятиям, а также между муниципальными программами.</t>
  </si>
  <si>
    <t>Увеличены бюджетные ассигнования за счет средств местного бюджета на 9 940 рублей 28 копеек путем перераспределения ассигнований с основного мероприятия «Организация проведения мероприятий при осуществлении деятельности по обращению с животными без владельцев» для оплаты исполнительного листа.</t>
  </si>
  <si>
    <t>Увеличены бюджетные ассигнования за счет средств местного бюджета на 230 000 рублей путем перераспределения ассигнований с основных мероприятий муниципальной программы «Содержание и развитие муниципального хозяйства» для оплаты подрядчику услуг по содержанию уличной дорожной сети.</t>
  </si>
  <si>
    <t>Уменьшены бюджетные ассигнования за счет средств местного бюджета на 175 000 рублей  путем перераспределения  на основное мероприятие «Организация освещения улиц» для оплаты подрядчику услуг по содержанию уличной дорожной сети.</t>
  </si>
  <si>
    <t>Увеличены бюджетные ассигнования за счет средств республиканского бюджета Республики Коми на 4 000 000,00 рублей в соответствии с уведомлением Министерства энергетики, ЖКХ и тарифов Республики Коми от 09.06.2020 № 03/46 на обеспечение проведения дезинфекционных мероприятий на открытых пространствах населенных пунктов в целях недопущения распространения новой коронавирусной инфекции и за счет средств местного бюджета на 40 404 рубля 04 копейки  в целях соблюдения условий софинансирования</t>
  </si>
  <si>
    <t>Перераспределены бюджетные ассигнования за счет средств федерального, республиканского, местного бюджетов в сумме 4 503 625 рублей 95 копеек между КВР с 200 на 600  в целях обеспечения осуществления работ по благоустройству общественных территорий в рамках программы формирования современной городской среды</t>
  </si>
  <si>
    <t xml:space="preserve">     Изменение произведено за счет средств местного бюджета,  путем уменьшения бюджетных ассигнований по мероприятиям между муниципальными программами.</t>
  </si>
  <si>
    <t>Уменьшены бюджетные ассигнования за счет средств местного бюджета и перераспределены на мероприятия организации питания обучающихся в муниципальных образовательных учреждениях</t>
  </si>
  <si>
    <t>Уменьшены бюджетные ассигнования за счет средств местного бюджета на 150 000 рублей и перераспределены на мероприятия программы  «Содержание и развитие муниципального хозяйства» в целях обеспечения выплаты заработной платы работникам.</t>
  </si>
  <si>
    <t xml:space="preserve">     Изменения произведены за счет средств местного бюджетов путем уменьшения бюджетных ассигнований по муниципальной программе, а также перераспределением бюджетных ассигнований между основными мероприятиями внутри программы.</t>
  </si>
  <si>
    <t>Увеличены бюджетные ассигнованияза счет средств местного бюджета в целях обеспечения объема софинансирования на предоставление субсидии из республиканского бюджета Республики Коми бюджетам муниципальных районов (городских  округов) на мероприятия по обеспечению первичных мер пожарной безопасности и антитеррористической защищенности муниципальных учреждений культуры.</t>
  </si>
  <si>
    <t>Увеличены ассигнования за счет средств местного бюджета 2020 года в сумме 268 698 рублей 79 копеек путем перераспределения между основными мероприятиями программы в целях погашения просроченной кредиторской задолженности перед поставщиками (подрядчиками).
Уменьшены бюджетные ассигнования за счет средств местного бюджета 2020 года на 75 000 рублей  в связи с выявленной экономией по оплате коммунальных услуг, образовавшейся вследствие применения в учреждениях режима дистанционной работы как меры по противодействию распространению коронавирусной инфекции COVID-19 и перераспределены ассигнования между муниципальными программами на организацию питания учащихся в муниципальных образовательных учреждениях.
Уменьшены бюджетные ассигнованияза счет средств местного бюджета 2021 года в целях обеспечения объема софинансирования на предоставление субсидии из республиканского бюджета Республики Коми бюджетам муниципальных районов (городских  округов) на мероприятия по обеспечению первичных мер пожарной безопасности и антитеррористической защищенности муниципальных учреждений культуры.</t>
  </si>
  <si>
    <t>Увеличены бюджетные ассигнования 2020 года за счет средств местного бюджета на 443 899 рублей 18 копеек в целях погашения просроченной кредиторской задолженности перед поставщиками (подрядчиками).
Уменьшены бюджетные ассигнования 2020 года за счет средств местного бюджета на сумму 250 000 рублей  в связи с выявленной экономией по оплате коммунальных услуг, образовавшейся вследствие применения в учреждениях режима дистанционной работы как меры по противодействию распространению коронавирусной инфекции COVID-19 и перераспределены ассигнования между муниципальными программами на организацию питания учащихся в муниципальных образовательных учреждениях.
Уменьшены и перераспределены между мероприятиями программы бюджетные ассигнования 2020 года на сумму 47 730 рублей 90 копеек за счет средств местного бюджета в целях осуществления оплаты проезда сотруднику учреждения при переезде из районов Крайнего Севера.
Уменьшены бюджетные ассигнованияза счет средств местного бюджета 2021 года в целях обеспечения объема софинансирования на предоставление субсидии из республиканского бюджета Республики Коми бюджетам муниципальных районов (городских  округов) на мероприятия по обеспечению первичных мер пожарной безопасности и антитеррористической защищенности муниципальных учреждений культуры.</t>
  </si>
  <si>
    <t xml:space="preserve">Увеличены бюджетные ассигнования за счет средств местного бюджета 2020 год на 327 268 рублей  на реализацию мер, направленных на предотвращение образования кредиторской задолженности.
Также увеличены бюджетные ассигнования за счет средств местного бюджета 2020 года на сумму 1 357 000  рублей для обеспечения выплат заработной платы сотрудникам и обеспечения закупок товаров, работ, услуг для учреждения МБУ «Воркутинский муниципальный архив».
Уменьшены бюджетные ассигнования за счет средств местного бюджета 2020 года на 40 000 рублей  в связи с выявленной экономией по оплате коммунальных услуг, образовавшейся вследствие применения в учреждениях режима дистанционной работы как меры по противодействию распространению коронавирусной инфекции COVID-19 и перераспределены ассигнования между муниципальными программами на организацию питания учащихся в муниципальных образовательных учреждениях.
Уменьшены бюджетные ассигнованияза счет средств местного бюджета 2021 года в целях обеспечения объема софинансирования на предоставление субсидии из республиканского бюджета Республики Коми бюджетам муниципальных районов (городских  округов) на мероприятия по обеспечению первичных мер пожарной безопасности и антитеррористической защищенности муниципальных учреждений культуры.
</t>
  </si>
  <si>
    <t>Уменьшены бюджетные ассигнования  за счет средств местного бюджета 2020 года на сумму 575 000 рублей в связи с выявленной экономией по оплате коммунальных услуг, образовавшейся вследствие применения в учреждениях режима дистанционной работы как меры по противодействию распространению коронавирусной инфекции COVID-19 и перераспределены ассигнования между основными мероприятиями и муниципальными программами.
Уменьшены  бюджетные ассигнования  за счет средств местного бюджета 2020 год на 1 200 000 рублей и перераспределены ассигнования на оплату заработной платы сотрудникам, а также для осуществления закупок товаров, работ, услуг для МБУ «Воркутинский муниципальный архив» в связи с отсутствием доходов вследствие применения в учреждении режима дистанционной работы как меры по противодействию распространению коронавирусной инфекции COVID-19
Уменьшены бюджетные ассигнованияза счет средств местного бюджета 2021 года в целях обеспечения объема софинансирования на предоставление субсидии из республиканского бюджета Республики Коми бюджетам муниципальных районов (городских  округов) на мероприятия по обеспечению первичных мер пожарной безопасности и антитеррористической защищенности муниципальных учреждений культуры.</t>
  </si>
  <si>
    <t>Увеличены бюджетные ассигнования за счет средств  местного бюджета 2020 года на 1 030 050 рублей 90 копеек  путем перераспределения между основными мероприятиями в целях заключения контракта на дооборудование МБУ ДО «ДМШ пос. Северного» системой видеонаблюдения и обеспечения безопасности сотрудников и посетителей учреждения в соответствии с установленными требованиями, а также в целях погашения просроченной кредиторской задолженности перед поставщиками (подрядчиками) по контрактам.
Уменьшены бюджетные ассигнования за счет средств  местного бюджета 2020 года на 545  000 рублей в связи с выявленной экономией по оплате коммунальных услуг, образовавшейся вследствие применения в учреждениях режима дистанционной работы как меры по противодействию распространению коронавирусной инфекции COVID-19 и перераспределены ассигнования между основными мероприятиями программы.
Уменьшены бюджетные ассигнованияза счет средств местного бюджета 2021 года в целях обеспечения объема софинансирования на предоставление субсидии из республиканского бюджета Республики Коми бюджетам муниципальных районов (городских  округов) на мероприятия по обеспечению первичных мер пожарной безопасности и антитеррористической защищенности муниципальных учреждений культуры.</t>
  </si>
  <si>
    <t xml:space="preserve">     Основное мероприятие «Обеспечение социальных гарантий работникам муниципальных учреждений культуры и дополнительного образования детей»</t>
  </si>
  <si>
    <t>Увеличены бюджетные ассигнования  за счет средств местного бюджета  на  47 730 рублей 90 копеек путем перераспределения между основными мероприятиями программы в целях осуществления оплаты проезда сотруднику учреждения при переезде из районов Крайнего Севера.</t>
  </si>
  <si>
    <t xml:space="preserve">     Основное мероприятие «Руководство и управление в сфере установленных функций органов местного самоуправления муниципального образования городского округа «Воркута»</t>
  </si>
  <si>
    <t>Перераспределены бюджетных ассигнования в сумме 1 000 рублей между КВР 100 и КВР 800 для оплаты госпошлины по судебному приказу.</t>
  </si>
  <si>
    <t xml:space="preserve">Уменьшены бюджетные ассигнования за счет средств местного бюджета на 1 413 765 рублей 35 копеек путем перераспределения между основными мероприятиями программы в целях:
- погашения просроченной кредиторской задолженности перед поставщиками (подрядчиками);
- обеспечения закупок товаров, работ, услуг для осуществления деятельности МБУ «Воркутинский муниципальный архив».
</t>
  </si>
  <si>
    <t>пояснения</t>
  </si>
  <si>
    <t>Структура муниципального долга</t>
  </si>
  <si>
    <t>Дефицит бюджета</t>
  </si>
  <si>
    <t>Расходы бюджета МО ГО «Воркута»
по непрограммным направлениям деятельности</t>
  </si>
  <si>
    <t>Контрольно-счётная комиссия МО ГО «Воркута»</t>
  </si>
  <si>
    <t>Совет МО ГО «Воркута»</t>
  </si>
  <si>
    <t>Отдел по работе с территорией «Елецкий» админисрации МО ГО «Воркута»</t>
  </si>
  <si>
    <t>Отдел по работе с территорией «Сивомаскинский» админисрации МО ГО «Воркута»</t>
  </si>
  <si>
    <t>ПОЯСНИТЕЛЬНАЯ ЗАПИСКА</t>
  </si>
  <si>
    <t>к  проекту решения  Совета МО ГО «Воркута»
 «О внесении изменений в решение Совета муниципального образования 
городского округа «Воркута» от 23.12.2019 г. № 708 «О бюджете муниципального
 образования  городского округа «Воркута» на 2020 год и плановый период 2021 и 2022 годов»</t>
  </si>
  <si>
    <t xml:space="preserve">     Необходимость вынесения на рассмотрение Совета проекта решения обусловлена необходимостью уточнения объёма межбюджетных трансфертов, поступающих из республиканского бюджета Республики Коми, изменениями, вносимыми в муниципальные программы, а также поступившими в адрес финансового управления администрации МО ГО «Воркута» ходатайствами главных распорядителей бюджетных средств по уточнению перечня и финансового обеспечения основных мероприятий муниципальных программ.</t>
  </si>
  <si>
    <t xml:space="preserve">     Структура муниципального долга изменилась за счёт направления свободного остатка средств единого счёта бюджета на краткосрочное погашение муниципального долга в целях экономии средств на обслуживании муниципального долга. Экономия направлена на оплату штрафов за неисполнение решений суда, вступивших в законную силу, по которым выданы исполнительные документы, предусматривающие обращение взыскания на средства местного бюджета, предъявленные на исполнение в финансовое управление администрации МО ГО «Воркута».</t>
  </si>
  <si>
    <t xml:space="preserve">      2. увеличения безвозмездных поступлений на сумму 33 609 437 рублей, из них:
     2.1. по безвозмездным поступлениям от других бюджетов бюджетной системы Российской Федерации:
- увеличены дотации бюджетам городских округов (муниципальных районов), предоставляемых в 2020 году на частичную компенсацию снижения поступления в 2020 году налоговых и неналоговых доходов в связи с пандемией новой коронавирусной инфекции на 27 687 800 рублей;
- увеличены дотации (гранты) бюджетам городских округов за достижение показателей деятельности органов местного самоуправления на 5 000 000 рублей;
- увеличены субсидии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(COVID-19) на 4 000 000 рублей;
- увеличены субсидии на возмещение субъектам предпринимательской деятельности, осуществляющим регулярные перевозки пассажиров и багажа автомобильным транспортом по муниципальным маршрутам регулярных перевозок на территории Республики Коми, расходов по уплате лизинговых, арендных и кредитных платежей за движимое имущество в условиях ухудшения экономической ситуации в связи с распространением новой коронавирусной инфекции на 1 240 000,00 рублей;
- увеличены иные межбюджетные трансферты на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на 14 832 400 рублей;
- уменьшена субсидия на оплату муниципальными учреждениями расходов за энергетические ресурсы на 19 155 763 рубля.                                     2.2. по прочим безвозмездным поступлениям в бюджеты городских округов на сумму 5 000 рублей.</t>
  </si>
  <si>
    <t>Увеличены бюджетные ассигнования за счет средств местного бюджета путем перераспределения с других основных мероприятий программы на сумму 4 716 702 рубля 52 копейки для оплаты исполнительных листов,  заключения договоров на 3 квартал.
Уменьшены бюджетные ассигнования за счет средств республиканского бюджета Республики Коми  в сумме 9 505 131 рубль 97 копеек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Перераспределены бюджетные ассигнования за счет средств местного бюджета, предусмотренные на оплату муниципальными учреждениями расходов по коммунальным услугам, на сумму 3 610 662  рубля 21 копейку на другие мероприятия для заключения договоров на 3 квартал, на своевременное перечисление начислений на выплаты по оплате труда.</t>
  </si>
  <si>
    <t xml:space="preserve">Увеличены бюджетные ассигнования за счет средств местного бюджета путем перераспределения с программных и непрограммных  мероприятий в сумме 4 171 848 рублей 48 копеек в целях организации питания обучающихся в муниципальных образовательных учреждениях.
Увеличены бюджетные ассигнования за счет средств местного бюджета путем перераспределения с других основных мероприятий программы на сумму 9 292 135 рублей 58 копеек для оплаты исполнительных листов, кредиторской задолженности перед поставщиками, заключения договоров на 3 квартал, оплаты доставки школьных автобусов.
 Увеличены бюджетные ассигнования за счет средств республиканского бюджета  путем перераспределения с основного мероприятия программы «Организация предоставления дополнительного образования детей в муниципальных организациях дополнительного образования»  в 2020 году на сумму 358 934 рубля 56 копеек, в 2021 году – 383 000 рублей, в 2022 году - 383 000 рублей.
Увеличены бюджетные ассигнования за счет средств федерального бюджета в связи с выделением иных межбюджетных трансфертов на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на сумму 14 832 400 рублей (уведомление Министерства финансов Республити Коми от 30 июля 2020 года №03/49).
Уменьшены бюджетные ассигнования за счет средств республиканского бюджета Республики Коми  на 3 960 776 рублей 87 копеек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Уменьшены бюджетные ассигнования за счет средств местного бюджета путем перераспределения в связи с уменьшением потребности, предусмотренные на оплату муниципальными учреждениями расходов по коммунальным услугам, на сумму 3 464 034 рубля 97 копеек на выплату начислений на выплаты по оплате труда, заключения договоров на 3 квартал. 
</t>
  </si>
  <si>
    <t>Уменьшены бюджетные ассигнования на 633 000 рублей за счет средств местного бюджета  путем перераспределения на основное мероприятие «Руководство и управление в сфере установленных функций органов местного самоуправления» для выпдаты заработной платы;                                                                                                        Увеличены бюджетные ассигнования за счет средств местного бюджета в связи с аварийным состоянием инженерных коммуникаций на объекте МБУ «Центр активного отдыха» путем перераспределения 100 000,00 рублей  на ремонт системы холодного водоснабжения.
Также увеличены бюджетные ассигнования за счет средств местного бюджета путем перераспределения 84 289 рублей 35 копеек  на оплату требований по судебному делу по МБУ «ЦСМ» Юбилейный» перед ООО «Водоканал».
Уменьшены бюджетные ассигнования за счет средств республиканского бюджета Республики Коми  в сумме 272 500 рублей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Уменьшены бюджетные ассигнования на 351 000 рублей за счет средств местного бюджета в связи с выявленной экономией по оплате коммунальных услуг, образовавшейся вследствие применения в учреждениях режима дистанционной работы как меры по противодействию распространению новой коронавирусной инфекции COVID-19 , и перераспределены в целях обеспечения организации и проведения XXII Спартакиады народов Севера России «Заполярные игры».</t>
  </si>
  <si>
    <t>Увеличены бюджетные ассигнования на 633 000 рублей за счет средств местного бюджета на расходы: 
- по выплатам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 на расходы, связанные с необходимостью оплаты расходов по судебному приказу.
меньшены бюджетные ассигнования за счет средств республиканского бюджета Республики Коми  в сумме3 782 рубля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t>
  </si>
  <si>
    <t>Уменьшены бюджетные ассигнования за счет средств  местного бюджета на 1 000 000 рублей и перераспределены на ГРБС АдминистрацияКВР 100 для уплаты страховых взносов и КВР 800 для оплаты штрафов, наложенных на финансовое управление за неисполнение решений суда, вступивших в законную силу, по которым выданы исполнительные документы, предусматривающие обращение взыскания на средства местного бюджета.</t>
  </si>
  <si>
    <t>Увеличены бюджетные ассигнования за счет средств местного бюджета путем перераспределения с других основных мероприятий подпрограммы, а также за счет перераспределния бюджетных ассигнований между КВР и главными распорядителями бюджетных средств в целях осуществления первоочередных выплат, а также  оплаты штрафов, наложенных на финансовое управление за неисполнение решений суда, вступивших в законную силу, по которым выданы исполнительные документы, предусматривающие обращение взыскания на средства местного бюджета.</t>
  </si>
  <si>
    <t>Увеличены бюджетные  ассигнования на 20 копеек за счет средств местного бюджета путем перераспределения между  КВР 200 и 400 основных мероприятий программы для оплаты кредиторской задолженности перед подрядчиком за выполнение работ по устройству огнезащитного покрытия деревянных конструкций крыши.</t>
  </si>
  <si>
    <t>Увеличены бюджетные ассигнования за счет средств местного бюджета на 550 000,00 рублей  для обеспечения выплаты заработной платы работникам путем перераспределения бюджетных ассигнований между муниципальными программами.
Уменьшены бюджетные ассигнования за счет средств местного бюджета на 40 404 рубля 04 копейки для обеспечения объема софинансирования в рамках предоставления субсидии на обеспечение проведения дезинфекционных мероприятий на открытых пространствах населенных пунктов в целях недопущения распространения новой коронавирусной инфекции.
Уменьшены бюджетные ассигнования за счет средств местного бюджета на 65 263 рубля 16 копеек  для обеспечения объема софинансирования в рамках предоставления субсидии на возмещение субъектам предпринимательской деятельности, осуществляющим регулярные перевозки пассажиров и багажа автомобильным транспортом по муниципальным маршрутам регулярных перевозок на территории Республики Коми, расходов по уплате лизинговых, арендных и кредитных платежей за движимое имущество в условиях ухудшения экономической ситуации в связи с распространением новой коронавирусной инфекции.
Уменьшены бюджетные ассигнования на 2020 год на 0,20 рублей за счет средств местного бюджета и перераспределены между основными мероприятиями программы для оплаты кредиторской задолженности перед подрядчиком за выполнение работ по устройству огнезащитного покрытия деревянных конструкций крыши. 
Перераспределены  бюджетные ассигнования на 2020 год в сумме 879 032,40 рублей между КВР 100, 200 и 800 для оплаты налога на имущество за II квартал 2020 года, для выплаты заработной платы.</t>
  </si>
  <si>
    <t>Увеличены бюджетные ассигнования  за счет средств Республиканского бюджета Республики Коми на 1 240 000 рублей на основании уведомлений Министерства финансов Республики Коми от 25.06.2020 № 03/47, от 11.08.2020 № 03/50  и за счет средств местного бюджета на 65 263 рубля 16 копеек  в рамках софинансирования мероприятий по возмещению субъектам предпринимательской деятельности, осуществляющим регулярные перевозки пассажиров и багажа автомобильным транспортом по муниципальным маршрутам регулярных перевозок на территории Республики Коми, расходов по уплате лизинговых, арендных и кредитных платежей за движимое имущество в условиях ухудшения экономической ситуации в связи с распространением новой коронавирусной инфекции.
Уменьшены бюджетные ассигнования за счет средств местного бюджета и перераспределены на другое мероприятие муниципальной программы в размере 50 000 рублей   в целях обеспечения выплаты заработной платы .</t>
  </si>
  <si>
    <t>Уменьшены бюджетные ассигнования за счет средств местного бюджета на 109 940 рублей 28 копеек  путем перераспределения между основными мероприятиями для обеспечения выплаты заработной платы и оплаты исполнительного листа.</t>
  </si>
  <si>
    <t xml:space="preserve">     Уменьшены бюджетные ассигнования за счет средств местного бюджета на 5 184 000 рублей, из них:
- в целях обеспечения мероприятий по выполнению ремонта автомобильного моста кольцевой дороги в районе шахты Воркутинской в сумме 1 200 000 рублей;
- в целях осуществления первоочередных выплат по оплате труда в сумме 500 000 рублей;
- в целях организации питания обучающихся в муниципальных образовательных учреждениях в сумме 3 484 000 рублей.
</t>
  </si>
  <si>
    <t xml:space="preserve">     Дефицит бюджета не изменился и составил на 2020 год 12 714 334 рубля 91 копейка.  Привлечение бюджетных кредитов и изменение остатков средств на счетах является источником финансирования дефицита бюджета. Дефицит бюджета соответствует требованиям бюджетного законодательства.</t>
  </si>
  <si>
    <r>
      <t xml:space="preserve"> Доходы и расходы бюджета муниципального образования городского округа «Воркута» на </t>
    </r>
    <r>
      <rPr>
        <b/>
        <sz val="12"/>
        <color theme="1"/>
        <rFont val="Times New Roman"/>
        <family val="1"/>
        <charset val="204"/>
      </rPr>
      <t xml:space="preserve">2021 </t>
    </r>
    <r>
      <rPr>
        <sz val="12"/>
        <color theme="1"/>
        <rFont val="Times New Roman"/>
        <family val="1"/>
        <charset val="204"/>
      </rPr>
      <t>год увеличены на 4 386 755 рублей 62 копейки по субсидии на разработку генеральных планов, правил землепользования и застройки и документации по планировке территорий муниципальных образований.
      По всем годам произведено уточнение показателей путем перераспределения их между целевыми статьями и группами видов расходов классификации расходов бюджетов, а также внутри ведомственной структуры расходов бюджета, в том числе между главными распорядителями бюджетных средств.</t>
    </r>
  </si>
  <si>
    <t>Перераспределение бюджетных ассигнований между кодами видов расходов в связи с изменением типа муниипального бюджетного учреждения "Специализированная похоронная служба" на муниципальное казённое учреждение. С КВР 600 "Предоставление субсидий бюджетным, автономным учреждениями иным некомерческим организациям" на КВР 100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200 "Закупка товаров, работ и услуг для обеспечения государственных (муниципальных) нужд".</t>
  </si>
  <si>
    <t xml:space="preserve">     Доходы и расходы бюджета муниципального образования городского округа «Воркута» на 2020 год увеличены на 7 775 637 рублей, в том числе за счет:
     1. уменьшения налоговых и неналоговых доходов на сумму 25 833 800 рублей, в основном по налоговым доходам, таким как налог на доходы физических лиц, единый налог, взимаемый в связи с применением упрощенной системы налогообложения, также произведено уточнение в соответствии с информацией, представленной главными администраторами доходов.
</t>
  </si>
  <si>
    <t>Итого изменений по муниципальной программе</t>
  </si>
  <si>
    <t xml:space="preserve">     Увеличены бюджетные ассигнования за счет средств республиканского бюджета Республики Коми  за счет субсидии на оплату муниципальными учреждениями расходов по коммунальным услугам,  согласно дополнительному соглашению о предоставлении субсидии из республиканского бюджета Республики Коми бюджету муниципального образования в Республике Коми от 06.08.2020 года №2.
     Перераспределение бюджетных ассигнований между кодами видов расходов в связи с изменением типа муниипального бюджетного учреждения "Специализированная похоронная служба" на муниципальное казённое учреждение. С КВР 600 "Предоставление субсидий бюджетным, автономным учреждениями иным некомерческим организациям" на КВР 100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200 "Закупка товаров, работ и услуг для обеспечения государственных (муниципальных) нужд" и 800 "Иные бюджетные ассигнования".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</si>
</sst>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b/>
      <sz val="11"/>
      <color rgb="FF000000"/>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9"/>
      <color theme="1"/>
      <name val="Calibri"/>
      <family val="2"/>
      <charset val="204"/>
      <scheme val="minor"/>
    </font>
    <font>
      <i/>
      <sz val="12"/>
      <color theme="1"/>
      <name val="Times New Roman"/>
      <family val="1"/>
      <charset val="204"/>
    </font>
    <font>
      <sz val="8"/>
      <color theme="1"/>
      <name val="Times New Roman"/>
      <family val="1"/>
      <charset val="204"/>
    </font>
    <font>
      <sz val="8"/>
      <color rgb="FF000000"/>
      <name val="Times New Roman"/>
      <family val="1"/>
      <charset val="204"/>
    </font>
    <font>
      <b/>
      <sz val="10"/>
      <color rgb="FF000000"/>
      <name val="Times New Roman"/>
      <family val="1"/>
      <charset val="204"/>
    </font>
    <font>
      <b/>
      <sz val="8"/>
      <color rgb="FF000000"/>
      <name val="Times New Roman"/>
      <family val="1"/>
      <charset val="204"/>
    </font>
    <font>
      <b/>
      <i/>
      <sz val="12"/>
      <color theme="1"/>
      <name val="Times New Roman"/>
      <family val="1"/>
      <charset val="204"/>
    </font>
    <font>
      <b/>
      <i/>
      <u/>
      <sz val="12"/>
      <color theme="1"/>
      <name val="Times New Roman"/>
      <family val="1"/>
      <charset val="204"/>
    </font>
    <font>
      <sz val="8"/>
      <name val="Times New Roman"/>
      <family val="1"/>
      <charset val="204"/>
    </font>
    <font>
      <i/>
      <sz val="10"/>
      <color theme="3"/>
      <name val="Times New Roman"/>
      <family val="1"/>
      <charset val="204"/>
    </font>
    <font>
      <sz val="8"/>
      <color theme="3"/>
      <name val="Times New Roman"/>
      <family val="1"/>
      <charset val="204"/>
    </font>
    <font>
      <sz val="11"/>
      <color theme="3"/>
      <name val="Calibri"/>
      <family val="2"/>
      <charset val="204"/>
      <scheme val="minor"/>
    </font>
    <font>
      <b/>
      <sz val="10"/>
      <color theme="1"/>
      <name val="Times New Roman"/>
      <family val="1"/>
      <charset val="204"/>
    </font>
    <font>
      <b/>
      <sz val="8"/>
      <color theme="1"/>
      <name val="Times New Roman"/>
      <family val="1"/>
      <charset val="204"/>
    </font>
    <font>
      <sz val="10"/>
      <name val="Times New Roman"/>
      <family val="1"/>
      <charset val="204"/>
    </font>
    <font>
      <sz val="1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2" fillId="0" borderId="0" xfId="0" applyFont="1"/>
    <xf numFmtId="0" fontId="9" fillId="0" borderId="0" xfId="0" applyFont="1"/>
    <xf numFmtId="0" fontId="5"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0" fillId="0" borderId="0" xfId="0" applyAlignment="1">
      <alignment horizontal="center"/>
    </xf>
    <xf numFmtId="0" fontId="10" fillId="0" borderId="0" xfId="0" applyFont="1"/>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top" wrapText="1"/>
    </xf>
    <xf numFmtId="4" fontId="12" fillId="0" borderId="1" xfId="0" applyNumberFormat="1" applyFont="1" applyBorder="1" applyAlignment="1">
      <alignment horizontal="center" vertical="top" wrapText="1"/>
    </xf>
    <xf numFmtId="4" fontId="14" fillId="0" borderId="1" xfId="0" applyNumberFormat="1" applyFont="1" applyBorder="1" applyAlignment="1">
      <alignment horizontal="center" vertical="top" wrapText="1"/>
    </xf>
    <xf numFmtId="0" fontId="6" fillId="0" borderId="0" xfId="0" applyFont="1" applyAlignment="1">
      <alignment horizontal="right"/>
    </xf>
    <xf numFmtId="0" fontId="3" fillId="0" borderId="0" xfId="0" applyFont="1" applyAlignment="1">
      <alignment horizontal="center"/>
    </xf>
    <xf numFmtId="4" fontId="19" fillId="0" borderId="1" xfId="0" applyNumberFormat="1" applyFont="1" applyBorder="1" applyAlignment="1">
      <alignment horizontal="center" vertical="top" wrapText="1"/>
    </xf>
    <xf numFmtId="0" fontId="20" fillId="0" borderId="0" xfId="0" applyFont="1"/>
    <xf numFmtId="0" fontId="10" fillId="0" borderId="0" xfId="0" applyFont="1" applyAlignment="1">
      <alignment horizontal="left" vertical="center"/>
    </xf>
    <xf numFmtId="4" fontId="19"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4" fontId="17" fillId="0" borderId="1" xfId="0" applyNumberFormat="1" applyFont="1" applyBorder="1" applyAlignment="1">
      <alignment horizontal="center" vertical="top" wrapText="1"/>
    </xf>
    <xf numFmtId="0" fontId="16" fillId="0" borderId="0" xfId="0" applyFont="1" applyAlignment="1">
      <alignment horizontal="justify" wrapText="1"/>
    </xf>
    <xf numFmtId="0" fontId="16" fillId="0" borderId="0" xfId="0" applyFont="1" applyAlignment="1">
      <alignment horizontal="justify"/>
    </xf>
    <xf numFmtId="0" fontId="0" fillId="0" borderId="0" xfId="0" applyAlignment="1">
      <alignment horizontal="justify"/>
    </xf>
    <xf numFmtId="0" fontId="2" fillId="0" borderId="0" xfId="0" applyFont="1" applyAlignment="1">
      <alignment horizontal="justify"/>
    </xf>
    <xf numFmtId="4" fontId="0" fillId="0" borderId="0" xfId="0" applyNumberFormat="1"/>
    <xf numFmtId="0" fontId="24" fillId="0" borderId="0" xfId="0" applyFont="1"/>
    <xf numFmtId="0" fontId="16" fillId="0" borderId="0" xfId="0" applyFont="1" applyAlignment="1">
      <alignment horizontal="justify" wrapText="1"/>
    </xf>
    <xf numFmtId="0" fontId="16" fillId="0" borderId="0" xfId="0" applyFont="1" applyAlignment="1">
      <alignment horizontal="justify"/>
    </xf>
    <xf numFmtId="0" fontId="3" fillId="0" borderId="0" xfId="0" applyFont="1" applyAlignment="1">
      <alignment horizontal="center" vertical="top" wrapText="1"/>
    </xf>
    <xf numFmtId="0" fontId="3" fillId="0" borderId="0" xfId="0" applyFont="1" applyAlignment="1">
      <alignment horizontal="center" vertical="top"/>
    </xf>
    <xf numFmtId="0" fontId="16" fillId="0" borderId="0" xfId="0" applyFont="1" applyAlignment="1">
      <alignment horizontal="center" wrapText="1"/>
    </xf>
    <xf numFmtId="0" fontId="16" fillId="0" borderId="0" xfId="0" applyFont="1" applyAlignment="1">
      <alignment horizontal="center"/>
    </xf>
    <xf numFmtId="0" fontId="2" fillId="0" borderId="0" xfId="0" applyFont="1" applyAlignment="1">
      <alignment horizontal="justify" vertical="top" wrapText="1"/>
    </xf>
    <xf numFmtId="0" fontId="2" fillId="0" borderId="0" xfId="0" applyFont="1" applyAlignment="1">
      <alignment horizontal="justify" vertical="top"/>
    </xf>
    <xf numFmtId="0" fontId="21"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horizontal="justify" vertical="top"/>
    </xf>
    <xf numFmtId="0" fontId="1" fillId="0" borderId="1" xfId="0" applyFont="1" applyBorder="1" applyAlignment="1">
      <alignment horizontal="justify" vertical="top" wrapText="1"/>
    </xf>
    <xf numFmtId="0" fontId="18" fillId="0" borderId="4" xfId="0" applyFont="1" applyBorder="1" applyAlignment="1">
      <alignment horizontal="justify" vertical="top" wrapText="1"/>
    </xf>
    <xf numFmtId="0" fontId="18" fillId="0" borderId="5" xfId="0" applyFont="1" applyBorder="1" applyAlignment="1">
      <alignment horizontal="justify" vertical="top"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0" fontId="1" fillId="0" borderId="6" xfId="0" applyFont="1" applyBorder="1" applyAlignment="1">
      <alignment horizontal="justify" vertical="top" wrapText="1"/>
    </xf>
    <xf numFmtId="0" fontId="18" fillId="0" borderId="6" xfId="0" applyFont="1" applyBorder="1" applyAlignment="1">
      <alignment horizontal="justify" vertical="top" wrapText="1"/>
    </xf>
    <xf numFmtId="0" fontId="3" fillId="0" borderId="0" xfId="0" applyFont="1" applyAlignment="1">
      <alignment horizontal="center"/>
    </xf>
    <xf numFmtId="0" fontId="2" fillId="0" borderId="0" xfId="0" applyFont="1" applyAlignment="1">
      <alignment horizontal="justify" wrapText="1"/>
    </xf>
    <xf numFmtId="0" fontId="15" fillId="0" borderId="0" xfId="0" applyFont="1" applyAlignment="1">
      <alignment horizontal="center" wrapText="1"/>
    </xf>
    <xf numFmtId="0" fontId="15" fillId="0" borderId="0" xfId="0" applyFont="1" applyAlignment="1">
      <alignment horizontal="center"/>
    </xf>
    <xf numFmtId="0" fontId="13" fillId="0" borderId="4" xfId="0" applyFont="1" applyBorder="1" applyAlignment="1">
      <alignment horizontal="justify" vertical="top" wrapText="1"/>
    </xf>
    <xf numFmtId="0" fontId="13" fillId="0" borderId="5" xfId="0" applyFont="1" applyBorder="1" applyAlignment="1">
      <alignment horizontal="justify" vertical="top" wrapText="1"/>
    </xf>
    <xf numFmtId="0" fontId="13" fillId="0" borderId="6" xfId="0" applyFont="1" applyBorder="1" applyAlignment="1">
      <alignment horizontal="justify" vertical="top" wrapText="1"/>
    </xf>
    <xf numFmtId="0" fontId="7" fillId="0" borderId="4" xfId="0" applyFont="1" applyBorder="1" applyAlignment="1">
      <alignment horizontal="justify" vertical="top" wrapText="1"/>
    </xf>
    <xf numFmtId="0" fontId="7" fillId="0" borderId="5" xfId="0" applyFont="1" applyBorder="1" applyAlignment="1">
      <alignment horizontal="justify" vertical="top" wrapText="1"/>
    </xf>
    <xf numFmtId="0" fontId="7" fillId="0" borderId="6" xfId="0" applyFont="1" applyBorder="1" applyAlignment="1">
      <alignment horizontal="justify" vertical="top" wrapText="1"/>
    </xf>
    <xf numFmtId="0" fontId="21" fillId="0" borderId="4"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6" xfId="0" applyFont="1" applyBorder="1" applyAlignment="1">
      <alignment horizontal="justify" vertical="center" wrapText="1"/>
    </xf>
    <xf numFmtId="0" fontId="18"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top" wrapText="1"/>
    </xf>
    <xf numFmtId="0" fontId="1" fillId="0" borderId="1"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0" fillId="0" borderId="0" xfId="0" applyFont="1" applyAlignment="1">
      <alignment horizontal="justify" vertical="center" wrapText="1"/>
    </xf>
    <xf numFmtId="0" fontId="10" fillId="0" borderId="0" xfId="0" applyFont="1" applyAlignment="1">
      <alignment horizontal="left" vertical="top" wrapText="1"/>
    </xf>
    <xf numFmtId="0" fontId="23" fillId="0" borderId="4" xfId="0" applyFont="1" applyBorder="1" applyAlignment="1">
      <alignment horizontal="justify" vertical="top" wrapText="1"/>
    </xf>
    <xf numFmtId="0" fontId="23" fillId="0" borderId="5" xfId="0" applyFont="1" applyBorder="1" applyAlignment="1">
      <alignment horizontal="justify" vertical="top" wrapText="1"/>
    </xf>
    <xf numFmtId="0" fontId="23" fillId="0" borderId="6" xfId="0" applyFont="1" applyBorder="1" applyAlignment="1">
      <alignment horizontal="justify" vertical="top" wrapText="1"/>
    </xf>
    <xf numFmtId="0" fontId="3" fillId="0" borderId="0" xfId="0" applyFont="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31</xdr:row>
      <xdr:rowOff>190499</xdr:rowOff>
    </xdr:from>
    <xdr:to>
      <xdr:col>8</xdr:col>
      <xdr:colOff>857250</xdr:colOff>
      <xdr:row>35</xdr:row>
      <xdr:rowOff>9524</xdr:rowOff>
    </xdr:to>
    <xdr:sp macro="" textlink="">
      <xdr:nvSpPr>
        <xdr:cNvPr id="2" name="TextBox 1">
          <a:extLst>
            <a:ext uri="{FF2B5EF4-FFF2-40B4-BE49-F238E27FC236}">
              <a16:creationId xmlns="" xmlns:a16="http://schemas.microsoft.com/office/drawing/2014/main" id="{00000000-0008-0000-0A00-000002000000}"/>
            </a:ext>
          </a:extLst>
        </xdr:cNvPr>
        <xdr:cNvSpPr txBox="1"/>
      </xdr:nvSpPr>
      <xdr:spPr>
        <a:xfrm>
          <a:off x="123825" y="6057899"/>
          <a:ext cx="804862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200">
              <a:latin typeface="Times New Roman" panose="02020603050405020304" pitchFamily="18" charset="0"/>
              <a:cs typeface="Times New Roman" panose="02020603050405020304" pitchFamily="18" charset="0"/>
            </a:rPr>
            <a:t>Начальник финансового управления</a:t>
          </a:r>
        </a:p>
        <a:p>
          <a:r>
            <a:rPr lang="ru-RU" sz="1200">
              <a:latin typeface="Times New Roman" panose="02020603050405020304" pitchFamily="18" charset="0"/>
              <a:cs typeface="Times New Roman" panose="02020603050405020304" pitchFamily="18" charset="0"/>
            </a:rPr>
            <a:t>администрации МО ГО "Воркута" -		                </a:t>
          </a:r>
          <a:r>
            <a:rPr lang="ru-RU" sz="1200" baseline="0">
              <a:latin typeface="Times New Roman" panose="02020603050405020304" pitchFamily="18" charset="0"/>
              <a:cs typeface="Times New Roman" panose="02020603050405020304" pitchFamily="18" charset="0"/>
            </a:rPr>
            <a:t> 			   Кожина Т.В.</a:t>
          </a:r>
          <a:endParaRPr lang="ru-RU"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abSelected="1" topLeftCell="A11" zoomScaleNormal="100" workbookViewId="0">
      <selection activeCell="A15" sqref="A15:I15"/>
    </sheetView>
  </sheetViews>
  <sheetFormatPr defaultRowHeight="15.75" x14ac:dyDescent="0.25"/>
  <cols>
    <col min="1" max="9" width="13.7109375" style="1" customWidth="1"/>
    <col min="10" max="16384" width="9.140625" style="1"/>
  </cols>
  <sheetData>
    <row r="1" spans="1:9" ht="22.5" customHeight="1" x14ac:dyDescent="0.25">
      <c r="A1" s="28" t="s">
        <v>197</v>
      </c>
      <c r="B1" s="29"/>
      <c r="C1" s="29"/>
      <c r="D1" s="29"/>
      <c r="E1" s="29"/>
      <c r="F1" s="29"/>
      <c r="G1" s="29"/>
      <c r="H1" s="29"/>
      <c r="I1" s="29"/>
    </row>
    <row r="2" spans="1:9" ht="63.75" customHeight="1" x14ac:dyDescent="0.25">
      <c r="A2" s="28" t="s">
        <v>198</v>
      </c>
      <c r="B2" s="29"/>
      <c r="C2" s="29"/>
      <c r="D2" s="29"/>
      <c r="E2" s="29"/>
      <c r="F2" s="29"/>
      <c r="G2" s="29"/>
      <c r="H2" s="29"/>
      <c r="I2" s="29"/>
    </row>
    <row r="3" spans="1:9" hidden="1" x14ac:dyDescent="0.25">
      <c r="A3" s="30" t="s">
        <v>193</v>
      </c>
      <c r="B3" s="31"/>
      <c r="C3" s="31"/>
      <c r="D3" s="31"/>
      <c r="E3" s="31"/>
      <c r="F3" s="31"/>
      <c r="G3" s="31"/>
      <c r="H3" s="31"/>
      <c r="I3" s="31"/>
    </row>
    <row r="4" spans="1:9" hidden="1" x14ac:dyDescent="0.25">
      <c r="A4" s="26"/>
      <c r="B4" s="27"/>
      <c r="C4" s="27"/>
      <c r="D4" s="27"/>
      <c r="E4" s="27"/>
      <c r="F4" s="27"/>
      <c r="G4" s="27"/>
      <c r="H4" s="27"/>
      <c r="I4" s="27"/>
    </row>
    <row r="5" spans="1:9" ht="46.5" hidden="1" customHeight="1" x14ac:dyDescent="0.25">
      <c r="A5" s="32" t="s">
        <v>189</v>
      </c>
      <c r="B5" s="32"/>
      <c r="C5" s="32"/>
      <c r="D5" s="32"/>
      <c r="E5" s="32"/>
      <c r="F5" s="32"/>
      <c r="G5" s="32"/>
      <c r="H5" s="32"/>
      <c r="I5" s="32"/>
    </row>
    <row r="6" spans="1:9" hidden="1" x14ac:dyDescent="0.25">
      <c r="A6" s="20"/>
      <c r="B6" s="21"/>
      <c r="C6" s="21"/>
      <c r="D6" s="21"/>
      <c r="E6" s="21"/>
      <c r="F6" s="21"/>
      <c r="G6" s="21"/>
      <c r="H6" s="21"/>
      <c r="I6" s="21"/>
    </row>
    <row r="7" spans="1:9" hidden="1" x14ac:dyDescent="0.25">
      <c r="A7" s="30" t="s">
        <v>194</v>
      </c>
      <c r="B7" s="31"/>
      <c r="C7" s="31"/>
      <c r="D7" s="31"/>
      <c r="E7" s="31"/>
      <c r="F7" s="31"/>
      <c r="G7" s="31"/>
      <c r="H7" s="31"/>
      <c r="I7" s="31"/>
    </row>
    <row r="8" spans="1:9" hidden="1" x14ac:dyDescent="0.25">
      <c r="A8" s="26"/>
      <c r="B8" s="27"/>
      <c r="C8" s="27"/>
      <c r="D8" s="27"/>
      <c r="E8" s="27"/>
      <c r="F8" s="27"/>
      <c r="G8" s="27"/>
      <c r="H8" s="27"/>
      <c r="I8" s="27"/>
    </row>
    <row r="9" spans="1:9" ht="52.5" hidden="1" customHeight="1" x14ac:dyDescent="0.25">
      <c r="A9" s="32" t="s">
        <v>189</v>
      </c>
      <c r="B9" s="32"/>
      <c r="C9" s="32"/>
      <c r="D9" s="32"/>
      <c r="E9" s="32"/>
      <c r="F9" s="32"/>
      <c r="G9" s="32"/>
      <c r="H9" s="32"/>
      <c r="I9" s="32"/>
    </row>
    <row r="10" spans="1:9" hidden="1" x14ac:dyDescent="0.25">
      <c r="A10" s="20"/>
      <c r="B10" s="21"/>
      <c r="C10" s="21"/>
      <c r="D10" s="21"/>
      <c r="E10" s="21"/>
      <c r="F10" s="21"/>
      <c r="G10" s="21"/>
      <c r="H10" s="21"/>
      <c r="I10" s="21"/>
    </row>
    <row r="11" spans="1:9" x14ac:dyDescent="0.25">
      <c r="A11" s="20"/>
      <c r="B11" s="21"/>
      <c r="C11" s="21"/>
      <c r="D11" s="21"/>
      <c r="E11" s="21"/>
      <c r="F11" s="21"/>
      <c r="G11" s="21"/>
      <c r="H11" s="21"/>
      <c r="I11" s="21"/>
    </row>
    <row r="12" spans="1:9" ht="84" customHeight="1" x14ac:dyDescent="0.25">
      <c r="A12" s="32" t="s">
        <v>199</v>
      </c>
      <c r="B12" s="33"/>
      <c r="C12" s="33"/>
      <c r="D12" s="33"/>
      <c r="E12" s="33"/>
      <c r="F12" s="33"/>
      <c r="G12" s="33"/>
      <c r="H12" s="33"/>
      <c r="I12" s="33"/>
    </row>
    <row r="13" spans="1:9" x14ac:dyDescent="0.25">
      <c r="A13" s="23"/>
      <c r="B13" s="23"/>
      <c r="C13" s="23"/>
      <c r="D13" s="23"/>
      <c r="E13" s="23"/>
      <c r="F13" s="23"/>
      <c r="G13" s="23"/>
      <c r="H13" s="23"/>
      <c r="I13" s="23"/>
    </row>
    <row r="14" spans="1:9" ht="96.75" customHeight="1" x14ac:dyDescent="0.25">
      <c r="A14" s="32" t="s">
        <v>216</v>
      </c>
      <c r="B14" s="32"/>
      <c r="C14" s="32"/>
      <c r="D14" s="32"/>
      <c r="E14" s="32"/>
      <c r="F14" s="32"/>
      <c r="G14" s="32"/>
      <c r="H14" s="32"/>
      <c r="I14" s="32"/>
    </row>
    <row r="15" spans="1:9" ht="280.5" customHeight="1" x14ac:dyDescent="0.25">
      <c r="A15" s="32" t="s">
        <v>201</v>
      </c>
      <c r="B15" s="33"/>
      <c r="C15" s="33"/>
      <c r="D15" s="33"/>
      <c r="E15" s="33"/>
      <c r="F15" s="33"/>
      <c r="G15" s="33"/>
      <c r="H15" s="33"/>
      <c r="I15" s="33"/>
    </row>
    <row r="16" spans="1:9" ht="117" customHeight="1" x14ac:dyDescent="0.25">
      <c r="A16" s="32" t="s">
        <v>214</v>
      </c>
      <c r="B16" s="33"/>
      <c r="C16" s="33"/>
      <c r="D16" s="33"/>
      <c r="E16" s="33"/>
      <c r="F16" s="33"/>
      <c r="G16" s="33"/>
      <c r="H16" s="33"/>
      <c r="I16" s="33"/>
    </row>
  </sheetData>
  <mergeCells count="12">
    <mergeCell ref="A15:I15"/>
    <mergeCell ref="A16:I16"/>
    <mergeCell ref="A9:I9"/>
    <mergeCell ref="A12:I12"/>
    <mergeCell ref="A14:I14"/>
    <mergeCell ref="A8:I8"/>
    <mergeCell ref="A2:I2"/>
    <mergeCell ref="A1:I1"/>
    <mergeCell ref="A3:I3"/>
    <mergeCell ref="A4:I4"/>
    <mergeCell ref="A5:I5"/>
    <mergeCell ref="A7:I7"/>
  </mergeCells>
  <pageMargins left="0.70866141732283472" right="0.70866141732283472" top="0.78740157480314965" bottom="0.59055118110236227" header="0.31496062992125984" footer="0.31496062992125984"/>
  <pageSetup paperSize="9" scale="7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opLeftCell="A38" zoomScaleNormal="100" workbookViewId="0">
      <selection activeCell="A48" sqref="A48:XFD48"/>
    </sheetView>
  </sheetViews>
  <sheetFormatPr defaultRowHeight="15" x14ac:dyDescent="0.25"/>
  <cols>
    <col min="1" max="9" width="13.7109375" customWidth="1"/>
  </cols>
  <sheetData>
    <row r="1" spans="1:9" ht="55.5" customHeight="1" x14ac:dyDescent="0.25">
      <c r="A1" s="48" t="s">
        <v>132</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215301551.00999999</v>
      </c>
      <c r="B8" s="4">
        <v>106592347</v>
      </c>
      <c r="C8" s="4">
        <v>106746697</v>
      </c>
      <c r="D8" s="4">
        <f>G8-A8</f>
        <v>5863404.0400000215</v>
      </c>
      <c r="E8" s="4">
        <f t="shared" ref="E8:F8" si="0">H8-B8</f>
        <v>0</v>
      </c>
      <c r="F8" s="4">
        <f t="shared" si="0"/>
        <v>0</v>
      </c>
      <c r="G8" s="4">
        <v>221164955.05000001</v>
      </c>
      <c r="H8" s="4">
        <v>106592347</v>
      </c>
      <c r="I8" s="4">
        <v>106746697</v>
      </c>
    </row>
    <row r="10" spans="1:9" ht="34.5" customHeight="1" x14ac:dyDescent="0.25">
      <c r="A10" s="38" t="s">
        <v>168</v>
      </c>
      <c r="B10" s="38"/>
      <c r="C10" s="38"/>
      <c r="D10" s="38"/>
      <c r="E10" s="38"/>
      <c r="F10" s="38"/>
      <c r="G10" s="38"/>
      <c r="H10" s="38"/>
      <c r="I10" s="38"/>
    </row>
    <row r="11" spans="1:9" x14ac:dyDescent="0.25">
      <c r="I11" s="11" t="s">
        <v>21</v>
      </c>
    </row>
    <row r="12" spans="1:9" x14ac:dyDescent="0.25">
      <c r="A12" s="35" t="s">
        <v>11</v>
      </c>
      <c r="B12" s="35"/>
      <c r="C12" s="35"/>
      <c r="D12" s="35"/>
      <c r="E12" s="35"/>
      <c r="F12" s="35"/>
      <c r="G12" s="35" t="s">
        <v>12</v>
      </c>
      <c r="H12" s="35"/>
      <c r="I12" s="35"/>
    </row>
    <row r="13" spans="1:9" x14ac:dyDescent="0.25">
      <c r="A13" s="35"/>
      <c r="B13" s="35"/>
      <c r="C13" s="35"/>
      <c r="D13" s="35"/>
      <c r="E13" s="35"/>
      <c r="F13" s="35"/>
      <c r="G13" s="3" t="s">
        <v>4</v>
      </c>
      <c r="H13" s="3" t="s">
        <v>5</v>
      </c>
      <c r="I13" s="3" t="s">
        <v>6</v>
      </c>
    </row>
    <row r="14" spans="1:9" s="14" customFormat="1" ht="28.5" customHeight="1" x14ac:dyDescent="0.25">
      <c r="A14" s="40" t="s">
        <v>120</v>
      </c>
      <c r="B14" s="41"/>
      <c r="C14" s="41"/>
      <c r="D14" s="41"/>
      <c r="E14" s="41"/>
      <c r="F14" s="45"/>
      <c r="G14" s="13">
        <v>9940.2800000000007</v>
      </c>
      <c r="H14" s="13"/>
      <c r="I14" s="13"/>
    </row>
    <row r="15" spans="1:9" ht="15" customHeight="1" x14ac:dyDescent="0.25">
      <c r="A15" s="53" t="s">
        <v>83</v>
      </c>
      <c r="B15" s="54"/>
      <c r="C15" s="54"/>
      <c r="D15" s="54"/>
      <c r="E15" s="54"/>
      <c r="F15" s="55"/>
      <c r="G15" s="8">
        <f>G14</f>
        <v>9940.2800000000007</v>
      </c>
      <c r="H15" s="8">
        <f t="shared" ref="H15:I15" si="1">H14</f>
        <v>0</v>
      </c>
      <c r="I15" s="8">
        <f t="shared" si="1"/>
        <v>0</v>
      </c>
    </row>
    <row r="16" spans="1:9" ht="42.75" customHeight="1" x14ac:dyDescent="0.25">
      <c r="A16" s="39" t="s">
        <v>169</v>
      </c>
      <c r="B16" s="39"/>
      <c r="C16" s="39"/>
      <c r="D16" s="39"/>
      <c r="E16" s="39"/>
      <c r="F16" s="39"/>
      <c r="G16" s="39"/>
      <c r="H16" s="39"/>
      <c r="I16" s="39"/>
    </row>
    <row r="17" spans="1:9" s="14" customFormat="1" ht="29.25" hidden="1" customHeight="1" x14ac:dyDescent="0.25">
      <c r="A17" s="40" t="s">
        <v>121</v>
      </c>
      <c r="B17" s="41"/>
      <c r="C17" s="41"/>
      <c r="D17" s="41"/>
      <c r="E17" s="41"/>
      <c r="F17" s="41"/>
      <c r="G17" s="13"/>
      <c r="H17" s="13"/>
      <c r="I17" s="13"/>
    </row>
    <row r="18" spans="1:9" ht="15" hidden="1" customHeight="1" x14ac:dyDescent="0.25">
      <c r="A18" s="53" t="s">
        <v>83</v>
      </c>
      <c r="B18" s="54"/>
      <c r="C18" s="54"/>
      <c r="D18" s="54"/>
      <c r="E18" s="54"/>
      <c r="F18" s="55"/>
      <c r="G18" s="9">
        <f>G17</f>
        <v>0</v>
      </c>
      <c r="H18" s="9">
        <f t="shared" ref="H18:I18" si="2">H17</f>
        <v>0</v>
      </c>
      <c r="I18" s="9">
        <f t="shared" si="2"/>
        <v>0</v>
      </c>
    </row>
    <row r="19" spans="1:9" ht="43.5" hidden="1" customHeight="1" x14ac:dyDescent="0.25">
      <c r="A19" s="42"/>
      <c r="B19" s="43"/>
      <c r="C19" s="43"/>
      <c r="D19" s="43"/>
      <c r="E19" s="43"/>
      <c r="F19" s="43"/>
      <c r="G19" s="43"/>
      <c r="H19" s="43"/>
      <c r="I19" s="44"/>
    </row>
    <row r="20" spans="1:9" s="14" customFormat="1" hidden="1" x14ac:dyDescent="0.25">
      <c r="A20" s="40" t="s">
        <v>122</v>
      </c>
      <c r="B20" s="41"/>
      <c r="C20" s="41"/>
      <c r="D20" s="41"/>
      <c r="E20" s="41"/>
      <c r="F20" s="45"/>
      <c r="G20" s="13"/>
      <c r="H20" s="13"/>
      <c r="I20" s="13"/>
    </row>
    <row r="21" spans="1:9" ht="15" hidden="1" customHeight="1" x14ac:dyDescent="0.25">
      <c r="A21" s="53" t="s">
        <v>83</v>
      </c>
      <c r="B21" s="54"/>
      <c r="C21" s="54"/>
      <c r="D21" s="54"/>
      <c r="E21" s="54"/>
      <c r="F21" s="55"/>
      <c r="G21" s="9">
        <f>G20</f>
        <v>0</v>
      </c>
      <c r="H21" s="9">
        <f t="shared" ref="H21:I21" si="3">H20</f>
        <v>0</v>
      </c>
      <c r="I21" s="9">
        <f t="shared" si="3"/>
        <v>0</v>
      </c>
    </row>
    <row r="22" spans="1:9" ht="27" hidden="1" customHeight="1" x14ac:dyDescent="0.25">
      <c r="A22" s="42"/>
      <c r="B22" s="43"/>
      <c r="C22" s="43"/>
      <c r="D22" s="43"/>
      <c r="E22" s="43"/>
      <c r="F22" s="43"/>
      <c r="G22" s="43"/>
      <c r="H22" s="43"/>
      <c r="I22" s="44"/>
    </row>
    <row r="23" spans="1:9" s="14" customFormat="1" x14ac:dyDescent="0.25">
      <c r="A23" s="40" t="s">
        <v>123</v>
      </c>
      <c r="B23" s="41"/>
      <c r="C23" s="41"/>
      <c r="D23" s="41"/>
      <c r="E23" s="41"/>
      <c r="F23" s="45"/>
      <c r="G23" s="13">
        <v>230000</v>
      </c>
      <c r="H23" s="13"/>
      <c r="I23" s="13"/>
    </row>
    <row r="24" spans="1:9" ht="15" customHeight="1" x14ac:dyDescent="0.25">
      <c r="A24" s="53" t="s">
        <v>83</v>
      </c>
      <c r="B24" s="54"/>
      <c r="C24" s="54"/>
      <c r="D24" s="54"/>
      <c r="E24" s="54"/>
      <c r="F24" s="55"/>
      <c r="G24" s="9">
        <f>G23</f>
        <v>230000</v>
      </c>
      <c r="H24" s="9">
        <f t="shared" ref="H24:I24" si="4">H23</f>
        <v>0</v>
      </c>
      <c r="I24" s="9">
        <f t="shared" si="4"/>
        <v>0</v>
      </c>
    </row>
    <row r="25" spans="1:9" ht="41.25" customHeight="1" x14ac:dyDescent="0.25">
      <c r="A25" s="53" t="s">
        <v>170</v>
      </c>
      <c r="B25" s="54"/>
      <c r="C25" s="54"/>
      <c r="D25" s="54"/>
      <c r="E25" s="54"/>
      <c r="F25" s="54"/>
      <c r="G25" s="54"/>
      <c r="H25" s="54"/>
      <c r="I25" s="55"/>
    </row>
    <row r="26" spans="1:9" s="14" customFormat="1" x14ac:dyDescent="0.25">
      <c r="A26" s="40" t="s">
        <v>124</v>
      </c>
      <c r="B26" s="41"/>
      <c r="C26" s="41"/>
      <c r="D26" s="41"/>
      <c r="E26" s="41"/>
      <c r="F26" s="45"/>
      <c r="G26" s="13">
        <v>-175000</v>
      </c>
      <c r="H26" s="13"/>
      <c r="I26" s="13"/>
    </row>
    <row r="27" spans="1:9" ht="15" customHeight="1" x14ac:dyDescent="0.25">
      <c r="A27" s="53" t="s">
        <v>83</v>
      </c>
      <c r="B27" s="54"/>
      <c r="C27" s="54"/>
      <c r="D27" s="54"/>
      <c r="E27" s="54"/>
      <c r="F27" s="55"/>
      <c r="G27" s="9">
        <f>G26</f>
        <v>-175000</v>
      </c>
      <c r="H27" s="9">
        <f t="shared" ref="H27:I27" si="5">H26</f>
        <v>0</v>
      </c>
      <c r="I27" s="9">
        <f t="shared" si="5"/>
        <v>0</v>
      </c>
    </row>
    <row r="28" spans="1:9" ht="28.5" customHeight="1" x14ac:dyDescent="0.25">
      <c r="A28" s="42" t="s">
        <v>171</v>
      </c>
      <c r="B28" s="43"/>
      <c r="C28" s="43"/>
      <c r="D28" s="43"/>
      <c r="E28" s="43"/>
      <c r="F28" s="43"/>
      <c r="G28" s="43"/>
      <c r="H28" s="43"/>
      <c r="I28" s="44"/>
    </row>
    <row r="29" spans="1:9" s="14" customFormat="1" x14ac:dyDescent="0.25">
      <c r="A29" s="40" t="s">
        <v>125</v>
      </c>
      <c r="B29" s="41"/>
      <c r="C29" s="41"/>
      <c r="D29" s="41"/>
      <c r="E29" s="41"/>
      <c r="F29" s="45"/>
      <c r="G29" s="13">
        <v>1854000</v>
      </c>
      <c r="H29" s="13">
        <v>0</v>
      </c>
      <c r="I29" s="13">
        <v>0</v>
      </c>
    </row>
    <row r="30" spans="1:9" ht="15" customHeight="1" x14ac:dyDescent="0.25">
      <c r="A30" s="53" t="s">
        <v>83</v>
      </c>
      <c r="B30" s="54"/>
      <c r="C30" s="54"/>
      <c r="D30" s="54"/>
      <c r="E30" s="54"/>
      <c r="F30" s="55"/>
      <c r="G30" s="9">
        <f>G29</f>
        <v>1854000</v>
      </c>
      <c r="H30" s="9">
        <f t="shared" ref="H30:I30" si="6">H29</f>
        <v>0</v>
      </c>
      <c r="I30" s="9">
        <f t="shared" si="6"/>
        <v>0</v>
      </c>
    </row>
    <row r="31" spans="1:9" s="25" customFormat="1" ht="66.75" customHeight="1" x14ac:dyDescent="0.25">
      <c r="A31" s="71" t="s">
        <v>215</v>
      </c>
      <c r="B31" s="72"/>
      <c r="C31" s="72"/>
      <c r="D31" s="72"/>
      <c r="E31" s="72"/>
      <c r="F31" s="72"/>
      <c r="G31" s="72"/>
      <c r="H31" s="72"/>
      <c r="I31" s="73"/>
    </row>
    <row r="32" spans="1:9" s="14" customFormat="1" ht="27.75" customHeight="1" x14ac:dyDescent="0.25">
      <c r="A32" s="40" t="s">
        <v>126</v>
      </c>
      <c r="B32" s="41"/>
      <c r="C32" s="41"/>
      <c r="D32" s="41"/>
      <c r="E32" s="41"/>
      <c r="F32" s="45"/>
      <c r="G32" s="13">
        <v>14000</v>
      </c>
      <c r="H32" s="13"/>
      <c r="I32" s="13"/>
    </row>
    <row r="33" spans="1:9" ht="15" customHeight="1" x14ac:dyDescent="0.25">
      <c r="A33" s="53" t="s">
        <v>83</v>
      </c>
      <c r="B33" s="54"/>
      <c r="C33" s="54"/>
      <c r="D33" s="54"/>
      <c r="E33" s="54"/>
      <c r="F33" s="55"/>
      <c r="G33" s="9">
        <f>G32</f>
        <v>14000</v>
      </c>
      <c r="H33" s="9">
        <f t="shared" ref="H33:I33" si="7">H32</f>
        <v>0</v>
      </c>
      <c r="I33" s="9">
        <f t="shared" si="7"/>
        <v>0</v>
      </c>
    </row>
    <row r="34" spans="1:9" s="25" customFormat="1" ht="103.5" customHeight="1" x14ac:dyDescent="0.25">
      <c r="A34" s="71" t="s">
        <v>218</v>
      </c>
      <c r="B34" s="72"/>
      <c r="C34" s="72"/>
      <c r="D34" s="72"/>
      <c r="E34" s="72"/>
      <c r="F34" s="72"/>
      <c r="G34" s="72"/>
      <c r="H34" s="72"/>
      <c r="I34" s="73"/>
    </row>
    <row r="35" spans="1:9" s="14" customFormat="1" ht="27.75" hidden="1" customHeight="1" x14ac:dyDescent="0.25">
      <c r="A35" s="40" t="s">
        <v>127</v>
      </c>
      <c r="B35" s="41"/>
      <c r="C35" s="41"/>
      <c r="D35" s="41"/>
      <c r="E35" s="41"/>
      <c r="F35" s="45"/>
      <c r="G35" s="13"/>
      <c r="H35" s="13"/>
      <c r="I35" s="13"/>
    </row>
    <row r="36" spans="1:9" ht="15" hidden="1" customHeight="1" x14ac:dyDescent="0.25">
      <c r="A36" s="53" t="s">
        <v>83</v>
      </c>
      <c r="B36" s="54"/>
      <c r="C36" s="54"/>
      <c r="D36" s="54"/>
      <c r="E36" s="54"/>
      <c r="F36" s="55"/>
      <c r="G36" s="9">
        <f>G35</f>
        <v>0</v>
      </c>
      <c r="H36" s="9">
        <f t="shared" ref="H36:I36" si="8">H35</f>
        <v>0</v>
      </c>
      <c r="I36" s="9">
        <f t="shared" si="8"/>
        <v>0</v>
      </c>
    </row>
    <row r="37" spans="1:9" ht="30.75" hidden="1" customHeight="1" x14ac:dyDescent="0.25">
      <c r="A37" s="42"/>
      <c r="B37" s="43"/>
      <c r="C37" s="43"/>
      <c r="D37" s="43"/>
      <c r="E37" s="43"/>
      <c r="F37" s="43"/>
      <c r="G37" s="43"/>
      <c r="H37" s="43"/>
      <c r="I37" s="44"/>
    </row>
    <row r="38" spans="1:9" s="14" customFormat="1" ht="27.75" customHeight="1" x14ac:dyDescent="0.25">
      <c r="A38" s="40" t="s">
        <v>128</v>
      </c>
      <c r="B38" s="41"/>
      <c r="C38" s="41"/>
      <c r="D38" s="41"/>
      <c r="E38" s="41"/>
      <c r="F38" s="45"/>
      <c r="G38" s="13">
        <v>-109940.28</v>
      </c>
      <c r="H38" s="13"/>
      <c r="I38" s="13"/>
    </row>
    <row r="39" spans="1:9" ht="15" customHeight="1" x14ac:dyDescent="0.25">
      <c r="A39" s="53" t="s">
        <v>83</v>
      </c>
      <c r="B39" s="54"/>
      <c r="C39" s="54"/>
      <c r="D39" s="54"/>
      <c r="E39" s="54"/>
      <c r="F39" s="55"/>
      <c r="G39" s="9">
        <f>G38</f>
        <v>-109940.28</v>
      </c>
      <c r="H39" s="9">
        <f t="shared" ref="H39:I39" si="9">H38</f>
        <v>0</v>
      </c>
      <c r="I39" s="9">
        <f t="shared" si="9"/>
        <v>0</v>
      </c>
    </row>
    <row r="40" spans="1:9" ht="27" customHeight="1" x14ac:dyDescent="0.25">
      <c r="A40" s="42" t="s">
        <v>211</v>
      </c>
      <c r="B40" s="43"/>
      <c r="C40" s="43"/>
      <c r="D40" s="43"/>
      <c r="E40" s="43"/>
      <c r="F40" s="43"/>
      <c r="G40" s="43"/>
      <c r="H40" s="43"/>
      <c r="I40" s="44"/>
    </row>
    <row r="41" spans="1:9" s="14" customFormat="1" ht="42.75" customHeight="1" x14ac:dyDescent="0.25">
      <c r="A41" s="40" t="s">
        <v>129</v>
      </c>
      <c r="B41" s="41"/>
      <c r="C41" s="41"/>
      <c r="D41" s="41"/>
      <c r="E41" s="41"/>
      <c r="F41" s="45"/>
      <c r="G41" s="13">
        <v>4040404.04</v>
      </c>
      <c r="H41" s="13"/>
      <c r="I41" s="13"/>
    </row>
    <row r="42" spans="1:9" ht="15" customHeight="1" x14ac:dyDescent="0.25">
      <c r="A42" s="53" t="s">
        <v>83</v>
      </c>
      <c r="B42" s="54"/>
      <c r="C42" s="54"/>
      <c r="D42" s="54"/>
      <c r="E42" s="54"/>
      <c r="F42" s="55"/>
      <c r="G42" s="9">
        <f>G41</f>
        <v>4040404.04</v>
      </c>
      <c r="H42" s="9">
        <f t="shared" ref="H42:I42" si="10">H41</f>
        <v>0</v>
      </c>
      <c r="I42" s="9">
        <f t="shared" si="10"/>
        <v>0</v>
      </c>
    </row>
    <row r="43" spans="1:9" ht="57" customHeight="1" x14ac:dyDescent="0.25">
      <c r="A43" s="42" t="s">
        <v>172</v>
      </c>
      <c r="B43" s="43"/>
      <c r="C43" s="43"/>
      <c r="D43" s="43"/>
      <c r="E43" s="43"/>
      <c r="F43" s="43"/>
      <c r="G43" s="43"/>
      <c r="H43" s="43"/>
      <c r="I43" s="44"/>
    </row>
    <row r="44" spans="1:9" s="14" customFormat="1" ht="19.5" customHeight="1" x14ac:dyDescent="0.25">
      <c r="A44" s="40" t="s">
        <v>130</v>
      </c>
      <c r="B44" s="41"/>
      <c r="C44" s="41"/>
      <c r="D44" s="41"/>
      <c r="E44" s="41"/>
      <c r="F44" s="45"/>
      <c r="G44" s="13"/>
      <c r="H44" s="13"/>
      <c r="I44" s="13"/>
    </row>
    <row r="45" spans="1:9" ht="15" customHeight="1" x14ac:dyDescent="0.25">
      <c r="A45" s="53" t="s">
        <v>83</v>
      </c>
      <c r="B45" s="54"/>
      <c r="C45" s="54"/>
      <c r="D45" s="54"/>
      <c r="E45" s="54"/>
      <c r="F45" s="55"/>
      <c r="G45" s="9">
        <f>G44</f>
        <v>0</v>
      </c>
      <c r="H45" s="9">
        <f t="shared" ref="H45:I45" si="11">H44</f>
        <v>0</v>
      </c>
      <c r="I45" s="9">
        <f t="shared" si="11"/>
        <v>0</v>
      </c>
    </row>
    <row r="46" spans="1:9" ht="40.5" customHeight="1" x14ac:dyDescent="0.25">
      <c r="A46" s="42" t="s">
        <v>173</v>
      </c>
      <c r="B46" s="43"/>
      <c r="C46" s="43"/>
      <c r="D46" s="43"/>
      <c r="E46" s="43"/>
      <c r="F46" s="43"/>
      <c r="G46" s="43"/>
      <c r="H46" s="43"/>
      <c r="I46" s="44"/>
    </row>
    <row r="47" spans="1:9" x14ac:dyDescent="0.25">
      <c r="A47" s="50" t="s">
        <v>49</v>
      </c>
      <c r="B47" s="51"/>
      <c r="C47" s="51"/>
      <c r="D47" s="51"/>
      <c r="E47" s="51"/>
      <c r="F47" s="52"/>
      <c r="G47" s="10">
        <f>G14+G17+G20+G23+G26+G29+G32+G35+G38+G41+G44</f>
        <v>5863404.04</v>
      </c>
      <c r="H47" s="10">
        <f>H14+H17+H20+H23+H26+H29+H32+H35</f>
        <v>0</v>
      </c>
      <c r="I47" s="10">
        <f>I14+I17+I20+I23+I26+I29+I32+I35</f>
        <v>0</v>
      </c>
    </row>
    <row r="48" spans="1:9" x14ac:dyDescent="0.25">
      <c r="A48" s="34" t="s">
        <v>217</v>
      </c>
      <c r="B48" s="34"/>
      <c r="C48" s="34"/>
      <c r="D48" s="34"/>
      <c r="E48" s="34"/>
      <c r="F48" s="34"/>
      <c r="G48" s="18">
        <f>G47</f>
        <v>5863404.04</v>
      </c>
      <c r="H48" s="18">
        <f t="shared" ref="H48:I48" si="12">H47</f>
        <v>0</v>
      </c>
      <c r="I48" s="18">
        <f t="shared" si="12"/>
        <v>0</v>
      </c>
    </row>
    <row r="50" spans="7:7" x14ac:dyDescent="0.25">
      <c r="G50" s="24"/>
    </row>
  </sheetData>
  <mergeCells count="44">
    <mergeCell ref="A1:I1"/>
    <mergeCell ref="A3:I3"/>
    <mergeCell ref="A5:C5"/>
    <mergeCell ref="D5:F6"/>
    <mergeCell ref="G5:I6"/>
    <mergeCell ref="A6:C6"/>
    <mergeCell ref="A22:I22"/>
    <mergeCell ref="A10:I10"/>
    <mergeCell ref="A12:F13"/>
    <mergeCell ref="G12:I12"/>
    <mergeCell ref="A14:F14"/>
    <mergeCell ref="A15:F15"/>
    <mergeCell ref="A16:I16"/>
    <mergeCell ref="A17:F17"/>
    <mergeCell ref="A18:F18"/>
    <mergeCell ref="A19:I19"/>
    <mergeCell ref="A20:F20"/>
    <mergeCell ref="A21:F21"/>
    <mergeCell ref="A34:I34"/>
    <mergeCell ref="A23:F23"/>
    <mergeCell ref="A24:F24"/>
    <mergeCell ref="A25:I25"/>
    <mergeCell ref="A26:F26"/>
    <mergeCell ref="A27:F27"/>
    <mergeCell ref="A28:I28"/>
    <mergeCell ref="A29:F29"/>
    <mergeCell ref="A30:F30"/>
    <mergeCell ref="A31:I31"/>
    <mergeCell ref="A32:F32"/>
    <mergeCell ref="A33:F33"/>
    <mergeCell ref="A48:F48"/>
    <mergeCell ref="A35:F35"/>
    <mergeCell ref="A36:F36"/>
    <mergeCell ref="A37:I37"/>
    <mergeCell ref="A47:F47"/>
    <mergeCell ref="A38:F38"/>
    <mergeCell ref="A39:F39"/>
    <mergeCell ref="A40:I40"/>
    <mergeCell ref="A41:F41"/>
    <mergeCell ref="A42:F42"/>
    <mergeCell ref="A43:I43"/>
    <mergeCell ref="A44:F44"/>
    <mergeCell ref="A45:F45"/>
    <mergeCell ref="A46:I46"/>
  </mergeCells>
  <pageMargins left="0.70866141732283472" right="0.70866141732283472" top="0.59055118110236227" bottom="0.59055118110236227"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election activeCell="D26" sqref="D26"/>
    </sheetView>
  </sheetViews>
  <sheetFormatPr defaultRowHeight="15" x14ac:dyDescent="0.25"/>
  <cols>
    <col min="1" max="9" width="13.7109375" customWidth="1"/>
  </cols>
  <sheetData>
    <row r="1" spans="1:9" ht="44.25" customHeight="1" x14ac:dyDescent="0.25">
      <c r="A1" s="48" t="s">
        <v>131</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1142166.67</v>
      </c>
      <c r="B8" s="4">
        <v>410000</v>
      </c>
      <c r="C8" s="4">
        <v>450000</v>
      </c>
      <c r="D8" s="4">
        <f>G8-A8</f>
        <v>-165999.99999999988</v>
      </c>
      <c r="E8" s="4">
        <f t="shared" ref="E8:F8" si="0">H8-B8</f>
        <v>0</v>
      </c>
      <c r="F8" s="4">
        <f t="shared" si="0"/>
        <v>0</v>
      </c>
      <c r="G8" s="4">
        <v>976166.67</v>
      </c>
      <c r="H8" s="4">
        <v>410000</v>
      </c>
      <c r="I8" s="4">
        <v>450000</v>
      </c>
    </row>
    <row r="10" spans="1:9" ht="34.5" customHeight="1" x14ac:dyDescent="0.25">
      <c r="A10" s="38" t="s">
        <v>174</v>
      </c>
      <c r="B10" s="38"/>
      <c r="C10" s="38"/>
      <c r="D10" s="38"/>
      <c r="E10" s="38"/>
      <c r="F10" s="38"/>
      <c r="G10" s="38"/>
      <c r="H10" s="38"/>
      <c r="I10" s="38"/>
    </row>
    <row r="11" spans="1:9" x14ac:dyDescent="0.25">
      <c r="I11" s="11" t="s">
        <v>21</v>
      </c>
    </row>
    <row r="12" spans="1:9" x14ac:dyDescent="0.25">
      <c r="A12" s="35" t="s">
        <v>11</v>
      </c>
      <c r="B12" s="35"/>
      <c r="C12" s="35"/>
      <c r="D12" s="35"/>
      <c r="E12" s="35"/>
      <c r="F12" s="35"/>
      <c r="G12" s="35" t="s">
        <v>12</v>
      </c>
      <c r="H12" s="35"/>
      <c r="I12" s="35"/>
    </row>
    <row r="13" spans="1:9" x14ac:dyDescent="0.25">
      <c r="A13" s="35"/>
      <c r="B13" s="35"/>
      <c r="C13" s="35"/>
      <c r="D13" s="35"/>
      <c r="E13" s="35"/>
      <c r="F13" s="35"/>
      <c r="G13" s="3" t="s">
        <v>4</v>
      </c>
      <c r="H13" s="3" t="s">
        <v>5</v>
      </c>
      <c r="I13" s="3" t="s">
        <v>6</v>
      </c>
    </row>
    <row r="14" spans="1:9" s="14" customFormat="1" ht="28.5" customHeight="1" x14ac:dyDescent="0.25">
      <c r="A14" s="40" t="s">
        <v>133</v>
      </c>
      <c r="B14" s="41"/>
      <c r="C14" s="41"/>
      <c r="D14" s="41"/>
      <c r="E14" s="41"/>
      <c r="F14" s="45"/>
      <c r="G14" s="13">
        <f>G15+G16</f>
        <v>-16000</v>
      </c>
      <c r="H14" s="13">
        <f t="shared" ref="H14:I14" si="1">H15+H16</f>
        <v>0</v>
      </c>
      <c r="I14" s="13">
        <f t="shared" si="1"/>
        <v>0</v>
      </c>
    </row>
    <row r="15" spans="1:9" ht="15" customHeight="1" x14ac:dyDescent="0.25">
      <c r="A15" s="53" t="s">
        <v>66</v>
      </c>
      <c r="B15" s="54"/>
      <c r="C15" s="54"/>
      <c r="D15" s="54"/>
      <c r="E15" s="54"/>
      <c r="F15" s="55"/>
      <c r="G15" s="8">
        <v>-16000</v>
      </c>
      <c r="H15" s="8">
        <v>0</v>
      </c>
      <c r="I15" s="8">
        <v>0</v>
      </c>
    </row>
    <row r="16" spans="1:9" ht="15" customHeight="1" x14ac:dyDescent="0.25">
      <c r="A16" s="53" t="s">
        <v>14</v>
      </c>
      <c r="B16" s="54"/>
      <c r="C16" s="54"/>
      <c r="D16" s="54"/>
      <c r="E16" s="54"/>
      <c r="F16" s="55"/>
      <c r="G16" s="8">
        <v>0</v>
      </c>
      <c r="H16" s="8">
        <v>0</v>
      </c>
      <c r="I16" s="8">
        <v>0</v>
      </c>
    </row>
    <row r="17" spans="1:9" ht="27" customHeight="1" x14ac:dyDescent="0.25">
      <c r="A17" s="39" t="s">
        <v>175</v>
      </c>
      <c r="B17" s="39"/>
      <c r="C17" s="39"/>
      <c r="D17" s="39"/>
      <c r="E17" s="39"/>
      <c r="F17" s="39"/>
      <c r="G17" s="39"/>
      <c r="H17" s="39"/>
      <c r="I17" s="39"/>
    </row>
    <row r="18" spans="1:9" s="14" customFormat="1" ht="29.25" customHeight="1" x14ac:dyDescent="0.25">
      <c r="A18" s="40" t="s">
        <v>134</v>
      </c>
      <c r="B18" s="41"/>
      <c r="C18" s="41"/>
      <c r="D18" s="41"/>
      <c r="E18" s="41"/>
      <c r="F18" s="41"/>
      <c r="G18" s="13">
        <v>-150000</v>
      </c>
      <c r="H18" s="13"/>
      <c r="I18" s="13"/>
    </row>
    <row r="19" spans="1:9" ht="15" customHeight="1" x14ac:dyDescent="0.25">
      <c r="A19" s="53" t="s">
        <v>83</v>
      </c>
      <c r="B19" s="54"/>
      <c r="C19" s="54"/>
      <c r="D19" s="54"/>
      <c r="E19" s="54"/>
      <c r="F19" s="55"/>
      <c r="G19" s="9">
        <f>G18</f>
        <v>-150000</v>
      </c>
      <c r="H19" s="9">
        <f t="shared" ref="H19:I19" si="2">H18</f>
        <v>0</v>
      </c>
      <c r="I19" s="9">
        <f t="shared" si="2"/>
        <v>0</v>
      </c>
    </row>
    <row r="20" spans="1:9" ht="32.25" customHeight="1" x14ac:dyDescent="0.25">
      <c r="A20" s="42" t="s">
        <v>176</v>
      </c>
      <c r="B20" s="43"/>
      <c r="C20" s="43"/>
      <c r="D20" s="43"/>
      <c r="E20" s="43"/>
      <c r="F20" s="43"/>
      <c r="G20" s="43"/>
      <c r="H20" s="43"/>
      <c r="I20" s="44"/>
    </row>
    <row r="21" spans="1:9" x14ac:dyDescent="0.25">
      <c r="A21" s="50" t="s">
        <v>49</v>
      </c>
      <c r="B21" s="51"/>
      <c r="C21" s="51"/>
      <c r="D21" s="51"/>
      <c r="E21" s="51"/>
      <c r="F21" s="52"/>
      <c r="G21" s="10">
        <f>G14+G18</f>
        <v>-166000</v>
      </c>
      <c r="H21" s="10">
        <f t="shared" ref="H21:I21" si="3">H14+H18</f>
        <v>0</v>
      </c>
      <c r="I21" s="10">
        <f t="shared" si="3"/>
        <v>0</v>
      </c>
    </row>
    <row r="22" spans="1:9" x14ac:dyDescent="0.25">
      <c r="A22" s="34" t="s">
        <v>217</v>
      </c>
      <c r="B22" s="34"/>
      <c r="C22" s="34"/>
      <c r="D22" s="34"/>
      <c r="E22" s="34"/>
      <c r="F22" s="34"/>
      <c r="G22" s="18">
        <f>G21</f>
        <v>-166000</v>
      </c>
      <c r="H22" s="18">
        <f t="shared" ref="H22:I22" si="4">H21</f>
        <v>0</v>
      </c>
      <c r="I22" s="18">
        <f t="shared" si="4"/>
        <v>0</v>
      </c>
    </row>
  </sheetData>
  <mergeCells count="18">
    <mergeCell ref="A1:I1"/>
    <mergeCell ref="A3:I3"/>
    <mergeCell ref="A5:C5"/>
    <mergeCell ref="D5:F6"/>
    <mergeCell ref="G5:I6"/>
    <mergeCell ref="A6:C6"/>
    <mergeCell ref="A10:I10"/>
    <mergeCell ref="A12:F13"/>
    <mergeCell ref="G12:I12"/>
    <mergeCell ref="A14:F14"/>
    <mergeCell ref="A15:F15"/>
    <mergeCell ref="A22:F22"/>
    <mergeCell ref="A21:F21"/>
    <mergeCell ref="A16:F16"/>
    <mergeCell ref="A18:F18"/>
    <mergeCell ref="A19:F19"/>
    <mergeCell ref="A20:I20"/>
    <mergeCell ref="A17:I17"/>
  </mergeCells>
  <pageMargins left="0.70866141732283472" right="0.70866141732283472" top="0.59055118110236227" bottom="0.59055118110236227"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election activeCell="F38" sqref="F38"/>
    </sheetView>
  </sheetViews>
  <sheetFormatPr defaultRowHeight="15" x14ac:dyDescent="0.25"/>
  <cols>
    <col min="1" max="6" width="13.7109375" customWidth="1"/>
    <col min="7" max="7" width="9" customWidth="1"/>
    <col min="8" max="8" width="11" customWidth="1"/>
    <col min="9" max="9" width="13.7109375" customWidth="1"/>
  </cols>
  <sheetData>
    <row r="1" spans="1:9" ht="34.5" customHeight="1" x14ac:dyDescent="0.25">
      <c r="A1" s="74" t="s">
        <v>192</v>
      </c>
      <c r="B1" s="46"/>
      <c r="C1" s="46"/>
      <c r="D1" s="46"/>
      <c r="E1" s="46"/>
      <c r="F1" s="46"/>
      <c r="G1" s="46"/>
      <c r="H1" s="46"/>
      <c r="I1" s="46"/>
    </row>
    <row r="2" spans="1:9" ht="15.75" x14ac:dyDescent="0.25">
      <c r="A2" s="12"/>
      <c r="B2" s="12"/>
      <c r="C2" s="12"/>
      <c r="D2" s="12"/>
      <c r="E2" s="12"/>
      <c r="F2" s="12"/>
      <c r="G2" s="12"/>
      <c r="H2" s="12"/>
      <c r="I2" s="12"/>
    </row>
    <row r="3" spans="1:9" ht="15.75" hidden="1" x14ac:dyDescent="0.25">
      <c r="A3" s="30" t="s">
        <v>193</v>
      </c>
      <c r="B3" s="31"/>
      <c r="C3" s="31"/>
      <c r="D3" s="31"/>
      <c r="E3" s="31"/>
      <c r="F3" s="31"/>
      <c r="G3" s="31"/>
      <c r="H3" s="31"/>
      <c r="I3" s="31"/>
    </row>
    <row r="4" spans="1:9" ht="15.75" hidden="1" x14ac:dyDescent="0.25">
      <c r="A4" s="26"/>
      <c r="B4" s="27"/>
      <c r="C4" s="27"/>
      <c r="D4" s="27"/>
      <c r="E4" s="27"/>
      <c r="F4" s="27"/>
      <c r="G4" s="27"/>
      <c r="H4" s="27"/>
      <c r="I4" s="27"/>
    </row>
    <row r="5" spans="1:9" ht="46.5" hidden="1" customHeight="1" x14ac:dyDescent="0.25">
      <c r="A5" s="32" t="s">
        <v>189</v>
      </c>
      <c r="B5" s="32"/>
      <c r="C5" s="32"/>
      <c r="D5" s="32"/>
      <c r="E5" s="32"/>
      <c r="F5" s="32"/>
      <c r="G5" s="32"/>
      <c r="H5" s="32"/>
      <c r="I5" s="32"/>
    </row>
    <row r="6" spans="1:9" ht="15.75" hidden="1" x14ac:dyDescent="0.25">
      <c r="A6" s="20"/>
      <c r="B6" s="21"/>
      <c r="C6" s="21"/>
      <c r="D6" s="21"/>
      <c r="E6" s="21"/>
      <c r="F6" s="21"/>
      <c r="G6" s="21"/>
      <c r="H6" s="21"/>
      <c r="I6" s="21"/>
    </row>
    <row r="7" spans="1:9" ht="15.75" hidden="1" x14ac:dyDescent="0.25">
      <c r="A7" s="30" t="s">
        <v>194</v>
      </c>
      <c r="B7" s="31"/>
      <c r="C7" s="31"/>
      <c r="D7" s="31"/>
      <c r="E7" s="31"/>
      <c r="F7" s="31"/>
      <c r="G7" s="31"/>
      <c r="H7" s="31"/>
      <c r="I7" s="31"/>
    </row>
    <row r="8" spans="1:9" ht="15.75" hidden="1" x14ac:dyDescent="0.25">
      <c r="A8" s="26"/>
      <c r="B8" s="27"/>
      <c r="C8" s="27"/>
      <c r="D8" s="27"/>
      <c r="E8" s="27"/>
      <c r="F8" s="27"/>
      <c r="G8" s="27"/>
      <c r="H8" s="27"/>
      <c r="I8" s="27"/>
    </row>
    <row r="9" spans="1:9" ht="52.5" hidden="1" customHeight="1" x14ac:dyDescent="0.25">
      <c r="A9" s="32" t="s">
        <v>189</v>
      </c>
      <c r="B9" s="32"/>
      <c r="C9" s="32"/>
      <c r="D9" s="32"/>
      <c r="E9" s="32"/>
      <c r="F9" s="32"/>
      <c r="G9" s="32"/>
      <c r="H9" s="32"/>
      <c r="I9" s="32"/>
    </row>
    <row r="10" spans="1:9" ht="15.75" hidden="1" x14ac:dyDescent="0.25">
      <c r="A10" s="20"/>
      <c r="B10" s="21"/>
      <c r="C10" s="21"/>
      <c r="D10" s="21"/>
      <c r="E10" s="21"/>
      <c r="F10" s="21"/>
      <c r="G10" s="21"/>
      <c r="H10" s="21"/>
      <c r="I10" s="21"/>
    </row>
    <row r="11" spans="1:9" ht="15.75" x14ac:dyDescent="0.25">
      <c r="A11" s="30" t="s">
        <v>66</v>
      </c>
      <c r="B11" s="31"/>
      <c r="C11" s="31"/>
      <c r="D11" s="31"/>
      <c r="E11" s="31"/>
      <c r="F11" s="31"/>
      <c r="G11" s="31"/>
      <c r="H11" s="31"/>
      <c r="I11" s="31"/>
    </row>
    <row r="12" spans="1:9" x14ac:dyDescent="0.25">
      <c r="A12" s="22"/>
      <c r="B12" s="22"/>
      <c r="C12" s="22"/>
      <c r="D12" s="22"/>
      <c r="E12" s="22"/>
      <c r="F12" s="22"/>
      <c r="G12" s="22"/>
      <c r="H12" s="22"/>
      <c r="I12" s="22"/>
    </row>
    <row r="13" spans="1:9" ht="101.25" customHeight="1" x14ac:dyDescent="0.25">
      <c r="A13" s="32" t="s">
        <v>212</v>
      </c>
      <c r="B13" s="32"/>
      <c r="C13" s="32"/>
      <c r="D13" s="32"/>
      <c r="E13" s="32"/>
      <c r="F13" s="32"/>
      <c r="G13" s="32"/>
      <c r="H13" s="32"/>
      <c r="I13" s="32"/>
    </row>
    <row r="14" spans="1:9" ht="15.75" hidden="1" x14ac:dyDescent="0.25">
      <c r="A14" s="47"/>
      <c r="B14" s="47"/>
      <c r="C14" s="47"/>
      <c r="D14" s="47"/>
      <c r="E14" s="47"/>
      <c r="F14" s="47"/>
      <c r="G14" s="47"/>
      <c r="H14" s="47"/>
      <c r="I14" s="47"/>
    </row>
    <row r="15" spans="1:9" ht="15.75" hidden="1" x14ac:dyDescent="0.25">
      <c r="A15" s="30" t="s">
        <v>195</v>
      </c>
      <c r="B15" s="31"/>
      <c r="C15" s="31"/>
      <c r="D15" s="31"/>
      <c r="E15" s="31"/>
      <c r="F15" s="31"/>
      <c r="G15" s="31"/>
      <c r="H15" s="31"/>
      <c r="I15" s="31"/>
    </row>
    <row r="16" spans="1:9" ht="15.75" hidden="1" x14ac:dyDescent="0.25">
      <c r="A16" s="26"/>
      <c r="B16" s="27"/>
      <c r="C16" s="27"/>
      <c r="D16" s="27"/>
      <c r="E16" s="27"/>
      <c r="F16" s="27"/>
      <c r="G16" s="27"/>
      <c r="H16" s="27"/>
      <c r="I16" s="27"/>
    </row>
    <row r="17" spans="1:9" ht="60.75" hidden="1" customHeight="1" x14ac:dyDescent="0.25">
      <c r="A17" s="32" t="s">
        <v>189</v>
      </c>
      <c r="B17" s="33"/>
      <c r="C17" s="33"/>
      <c r="D17" s="33"/>
      <c r="E17" s="33"/>
      <c r="F17" s="33"/>
      <c r="G17" s="33"/>
      <c r="H17" s="33"/>
      <c r="I17" s="33"/>
    </row>
    <row r="18" spans="1:9" ht="15.75" hidden="1" x14ac:dyDescent="0.25">
      <c r="A18" s="20"/>
      <c r="B18" s="21"/>
      <c r="C18" s="21"/>
      <c r="D18" s="21"/>
      <c r="E18" s="21"/>
      <c r="F18" s="21"/>
      <c r="G18" s="21"/>
      <c r="H18" s="21"/>
      <c r="I18" s="21"/>
    </row>
    <row r="19" spans="1:9" ht="15.75" hidden="1" x14ac:dyDescent="0.25">
      <c r="A19" s="30" t="s">
        <v>196</v>
      </c>
      <c r="B19" s="31"/>
      <c r="C19" s="31"/>
      <c r="D19" s="31"/>
      <c r="E19" s="31"/>
      <c r="F19" s="31"/>
      <c r="G19" s="31"/>
      <c r="H19" s="31"/>
      <c r="I19" s="31"/>
    </row>
    <row r="20" spans="1:9" ht="15.75" hidden="1" x14ac:dyDescent="0.25">
      <c r="A20" s="26"/>
      <c r="B20" s="27"/>
      <c r="C20" s="27"/>
      <c r="D20" s="27"/>
      <c r="E20" s="27"/>
      <c r="F20" s="27"/>
      <c r="G20" s="27"/>
      <c r="H20" s="27"/>
      <c r="I20" s="27"/>
    </row>
    <row r="21" spans="1:9" ht="70.5" hidden="1" customHeight="1" x14ac:dyDescent="0.25">
      <c r="A21" s="32" t="s">
        <v>189</v>
      </c>
      <c r="B21" s="33"/>
      <c r="C21" s="33"/>
      <c r="D21" s="33"/>
      <c r="E21" s="33"/>
      <c r="F21" s="33"/>
      <c r="G21" s="33"/>
      <c r="H21" s="33"/>
      <c r="I21" s="33"/>
    </row>
    <row r="22" spans="1:9" ht="15.75" x14ac:dyDescent="0.25">
      <c r="A22" s="26"/>
      <c r="B22" s="27"/>
      <c r="C22" s="27"/>
      <c r="D22" s="27"/>
      <c r="E22" s="27"/>
      <c r="F22" s="27"/>
      <c r="G22" s="27"/>
      <c r="H22" s="27"/>
      <c r="I22" s="27"/>
    </row>
    <row r="23" spans="1:9" ht="15.75" x14ac:dyDescent="0.25">
      <c r="A23" s="30" t="s">
        <v>190</v>
      </c>
      <c r="B23" s="31"/>
      <c r="C23" s="31"/>
      <c r="D23" s="31"/>
      <c r="E23" s="31"/>
      <c r="F23" s="31"/>
      <c r="G23" s="31"/>
      <c r="H23" s="31"/>
      <c r="I23" s="31"/>
    </row>
    <row r="24" spans="1:9" ht="15.75" x14ac:dyDescent="0.25">
      <c r="A24" s="26"/>
      <c r="B24" s="27"/>
      <c r="C24" s="27"/>
      <c r="D24" s="27"/>
      <c r="E24" s="27"/>
      <c r="F24" s="27"/>
      <c r="G24" s="27"/>
      <c r="H24" s="27"/>
      <c r="I24" s="27"/>
    </row>
    <row r="25" spans="1:9" ht="84.75" customHeight="1" x14ac:dyDescent="0.25">
      <c r="A25" s="32" t="s">
        <v>200</v>
      </c>
      <c r="B25" s="33"/>
      <c r="C25" s="33"/>
      <c r="D25" s="33"/>
      <c r="E25" s="33"/>
      <c r="F25" s="33"/>
      <c r="G25" s="33"/>
      <c r="H25" s="33"/>
      <c r="I25" s="33"/>
    </row>
    <row r="26" spans="1:9" ht="15.75" x14ac:dyDescent="0.25">
      <c r="A26" s="30"/>
      <c r="B26" s="31"/>
      <c r="C26" s="31"/>
      <c r="D26" s="31"/>
      <c r="E26" s="31"/>
      <c r="F26" s="31"/>
      <c r="G26" s="31"/>
      <c r="H26" s="31"/>
      <c r="I26" s="31"/>
    </row>
    <row r="27" spans="1:9" ht="15.75" x14ac:dyDescent="0.25">
      <c r="A27" s="30" t="s">
        <v>191</v>
      </c>
      <c r="B27" s="31"/>
      <c r="C27" s="31"/>
      <c r="D27" s="31"/>
      <c r="E27" s="31"/>
      <c r="F27" s="31"/>
      <c r="G27" s="31"/>
      <c r="H27" s="31"/>
      <c r="I27" s="31"/>
    </row>
    <row r="28" spans="1:9" ht="15.75" x14ac:dyDescent="0.25">
      <c r="A28" s="26"/>
      <c r="B28" s="27"/>
      <c r="C28" s="27"/>
      <c r="D28" s="27"/>
      <c r="E28" s="27"/>
      <c r="F28" s="27"/>
      <c r="G28" s="27"/>
      <c r="H28" s="27"/>
      <c r="I28" s="27"/>
    </row>
    <row r="29" spans="1:9" ht="55.5" customHeight="1" x14ac:dyDescent="0.25">
      <c r="A29" s="32" t="s">
        <v>213</v>
      </c>
      <c r="B29" s="33"/>
      <c r="C29" s="33"/>
      <c r="D29" s="33"/>
      <c r="E29" s="33"/>
      <c r="F29" s="33"/>
      <c r="G29" s="33"/>
      <c r="H29" s="33"/>
      <c r="I29" s="33"/>
    </row>
  </sheetData>
  <mergeCells count="24">
    <mergeCell ref="A1:I1"/>
    <mergeCell ref="A11:I11"/>
    <mergeCell ref="A13:I13"/>
    <mergeCell ref="A3:I3"/>
    <mergeCell ref="A4:I4"/>
    <mergeCell ref="A7:I7"/>
    <mergeCell ref="A29:I29"/>
    <mergeCell ref="A21:I21"/>
    <mergeCell ref="A22:I22"/>
    <mergeCell ref="A23:I23"/>
    <mergeCell ref="A24:I24"/>
    <mergeCell ref="A25:I25"/>
    <mergeCell ref="A28:I28"/>
    <mergeCell ref="A27:I27"/>
    <mergeCell ref="A20:I20"/>
    <mergeCell ref="A8:I8"/>
    <mergeCell ref="A5:I5"/>
    <mergeCell ref="A9:I9"/>
    <mergeCell ref="A26:I26"/>
    <mergeCell ref="A14:I14"/>
    <mergeCell ref="A15:I15"/>
    <mergeCell ref="A16:I16"/>
    <mergeCell ref="A17:I17"/>
    <mergeCell ref="A19:I19"/>
  </mergeCells>
  <pageMargins left="0.9055118110236221" right="0.70866141732283472" top="0.78740157480314965" bottom="0.59055118110236227" header="0.31496062992125984" footer="0.31496062992125984"/>
  <pageSetup paperSize="9" scale="7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opLeftCell="A73" zoomScale="125" zoomScaleNormal="125" workbookViewId="0">
      <selection activeCell="C92" sqref="C92"/>
    </sheetView>
  </sheetViews>
  <sheetFormatPr defaultRowHeight="15" x14ac:dyDescent="0.25"/>
  <cols>
    <col min="1" max="9" width="13.7109375" customWidth="1"/>
    <col min="11" max="11" width="13.5703125" bestFit="1" customWidth="1"/>
  </cols>
  <sheetData>
    <row r="1" spans="1:9" ht="15.75" x14ac:dyDescent="0.25">
      <c r="A1" s="46" t="s">
        <v>20</v>
      </c>
      <c r="B1" s="46"/>
      <c r="C1" s="46"/>
      <c r="D1" s="46"/>
      <c r="E1" s="46"/>
      <c r="F1" s="46"/>
      <c r="G1" s="46"/>
      <c r="H1" s="46"/>
      <c r="I1" s="46"/>
    </row>
    <row r="2" spans="1:9" ht="15.75" x14ac:dyDescent="0.25">
      <c r="A2" s="12"/>
      <c r="B2" s="12"/>
      <c r="C2" s="12"/>
      <c r="D2" s="12"/>
      <c r="E2" s="12"/>
      <c r="F2" s="12"/>
      <c r="G2" s="12"/>
      <c r="H2" s="12"/>
      <c r="I2" s="12"/>
    </row>
    <row r="3" spans="1:9" ht="15.75" x14ac:dyDescent="0.25">
      <c r="A3" s="1" t="s">
        <v>24</v>
      </c>
      <c r="B3" s="5"/>
      <c r="C3" s="5"/>
      <c r="D3" s="5"/>
      <c r="E3" s="5"/>
      <c r="F3" s="5"/>
      <c r="G3" s="5"/>
      <c r="H3" s="5"/>
      <c r="I3" s="5"/>
    </row>
    <row r="4" spans="1:9" x14ac:dyDescent="0.25">
      <c r="A4" s="5"/>
      <c r="B4" s="5"/>
      <c r="C4" s="5"/>
      <c r="D4" s="5"/>
      <c r="E4" s="5"/>
      <c r="F4" s="5"/>
      <c r="G4" s="5"/>
      <c r="H4" s="5"/>
      <c r="I4" s="5"/>
    </row>
    <row r="5" spans="1:9" ht="29.25" customHeight="1" x14ac:dyDescent="0.25">
      <c r="A5" s="48" t="s">
        <v>23</v>
      </c>
      <c r="B5" s="49"/>
      <c r="C5" s="49"/>
      <c r="D5" s="49"/>
      <c r="E5" s="49"/>
      <c r="F5" s="49"/>
      <c r="G5" s="49"/>
      <c r="H5" s="49"/>
      <c r="I5" s="49"/>
    </row>
    <row r="6" spans="1:9" x14ac:dyDescent="0.25">
      <c r="A6" s="5"/>
      <c r="B6" s="5"/>
      <c r="C6" s="5"/>
      <c r="D6" s="5"/>
      <c r="E6" s="5"/>
      <c r="F6" s="5"/>
      <c r="G6" s="5"/>
      <c r="H6" s="5"/>
      <c r="I6" s="5"/>
    </row>
    <row r="7" spans="1:9" ht="31.5" customHeight="1" x14ac:dyDescent="0.25">
      <c r="A7" s="47" t="s">
        <v>22</v>
      </c>
      <c r="B7" s="47"/>
      <c r="C7" s="47"/>
      <c r="D7" s="47"/>
      <c r="E7" s="47"/>
      <c r="F7" s="47"/>
      <c r="G7" s="47"/>
      <c r="H7" s="47"/>
      <c r="I7" s="47"/>
    </row>
    <row r="8" spans="1:9" x14ac:dyDescent="0.25">
      <c r="I8" s="11" t="s">
        <v>21</v>
      </c>
    </row>
    <row r="9" spans="1:9" ht="42.75" customHeight="1" x14ac:dyDescent="0.25">
      <c r="A9" s="36" t="s">
        <v>0</v>
      </c>
      <c r="B9" s="36"/>
      <c r="C9" s="36"/>
      <c r="D9" s="35" t="s">
        <v>2</v>
      </c>
      <c r="E9" s="35"/>
      <c r="F9" s="35"/>
      <c r="G9" s="35" t="s">
        <v>3</v>
      </c>
      <c r="H9" s="35"/>
      <c r="I9" s="35"/>
    </row>
    <row r="10" spans="1:9" x14ac:dyDescent="0.25">
      <c r="A10" s="37" t="s">
        <v>1</v>
      </c>
      <c r="B10" s="37"/>
      <c r="C10" s="37"/>
      <c r="D10" s="35"/>
      <c r="E10" s="35"/>
      <c r="F10" s="35"/>
      <c r="G10" s="35"/>
      <c r="H10" s="35"/>
      <c r="I10" s="35"/>
    </row>
    <row r="11" spans="1:9" x14ac:dyDescent="0.25">
      <c r="A11" s="3" t="s">
        <v>4</v>
      </c>
      <c r="B11" s="3" t="s">
        <v>5</v>
      </c>
      <c r="C11" s="3" t="s">
        <v>6</v>
      </c>
      <c r="D11" s="3" t="s">
        <v>4</v>
      </c>
      <c r="E11" s="3" t="s">
        <v>5</v>
      </c>
      <c r="F11" s="3" t="s">
        <v>6</v>
      </c>
      <c r="G11" s="3" t="s">
        <v>7</v>
      </c>
      <c r="H11" s="3" t="s">
        <v>5</v>
      </c>
      <c r="I11" s="3" t="s">
        <v>8</v>
      </c>
    </row>
    <row r="12" spans="1:9" s="2" customFormat="1" ht="24" customHeight="1" x14ac:dyDescent="0.2">
      <c r="A12" s="4">
        <v>2354368794.7199998</v>
      </c>
      <c r="B12" s="4">
        <v>2279525500</v>
      </c>
      <c r="C12" s="4">
        <v>2355898820</v>
      </c>
      <c r="D12" s="4">
        <f>G12-A12</f>
        <v>3404098.5800004005</v>
      </c>
      <c r="E12" s="4">
        <f t="shared" ref="E12:F12" si="0">H12-B12</f>
        <v>0</v>
      </c>
      <c r="F12" s="4">
        <f t="shared" si="0"/>
        <v>0</v>
      </c>
      <c r="G12" s="4">
        <v>2357772893.3000002</v>
      </c>
      <c r="H12" s="4">
        <v>2279525500</v>
      </c>
      <c r="I12" s="4">
        <v>2355898820</v>
      </c>
    </row>
    <row r="14" spans="1:9" ht="52.5" customHeight="1" x14ac:dyDescent="0.25">
      <c r="A14" s="38" t="s">
        <v>158</v>
      </c>
      <c r="B14" s="38"/>
      <c r="C14" s="38"/>
      <c r="D14" s="38"/>
      <c r="E14" s="38"/>
      <c r="F14" s="38"/>
      <c r="G14" s="38"/>
      <c r="H14" s="38"/>
      <c r="I14" s="38"/>
    </row>
    <row r="16" spans="1:9" ht="15.75" x14ac:dyDescent="0.25">
      <c r="A16" s="6" t="s">
        <v>10</v>
      </c>
    </row>
    <row r="17" spans="1:11" x14ac:dyDescent="0.25">
      <c r="I17" s="11" t="s">
        <v>21</v>
      </c>
    </row>
    <row r="18" spans="1:11" x14ac:dyDescent="0.25">
      <c r="A18" s="35" t="s">
        <v>11</v>
      </c>
      <c r="B18" s="35"/>
      <c r="C18" s="35"/>
      <c r="D18" s="35"/>
      <c r="E18" s="35"/>
      <c r="F18" s="35"/>
      <c r="G18" s="35" t="s">
        <v>12</v>
      </c>
      <c r="H18" s="35"/>
      <c r="I18" s="35"/>
    </row>
    <row r="19" spans="1:11" x14ac:dyDescent="0.25">
      <c r="A19" s="35"/>
      <c r="B19" s="35"/>
      <c r="C19" s="35"/>
      <c r="D19" s="35"/>
      <c r="E19" s="35"/>
      <c r="F19" s="35"/>
      <c r="G19" s="3" t="s">
        <v>4</v>
      </c>
      <c r="H19" s="3" t="s">
        <v>5</v>
      </c>
      <c r="I19" s="3" t="s">
        <v>6</v>
      </c>
    </row>
    <row r="20" spans="1:11" s="14" customFormat="1" ht="28.5" customHeight="1" x14ac:dyDescent="0.25">
      <c r="A20" s="40" t="s">
        <v>16</v>
      </c>
      <c r="B20" s="41"/>
      <c r="C20" s="41"/>
      <c r="D20" s="41"/>
      <c r="E20" s="41"/>
      <c r="F20" s="45"/>
      <c r="G20" s="13">
        <v>-8399091.6600000001</v>
      </c>
      <c r="H20" s="13"/>
      <c r="I20" s="13"/>
    </row>
    <row r="21" spans="1:11" x14ac:dyDescent="0.25">
      <c r="A21" s="53" t="s">
        <v>14</v>
      </c>
      <c r="B21" s="54"/>
      <c r="C21" s="54"/>
      <c r="D21" s="54"/>
      <c r="E21" s="54"/>
      <c r="F21" s="55"/>
      <c r="G21" s="8">
        <f>G20</f>
        <v>-8399091.6600000001</v>
      </c>
      <c r="H21" s="8">
        <f t="shared" ref="H21:I21" si="1">H20</f>
        <v>0</v>
      </c>
      <c r="I21" s="8">
        <f t="shared" si="1"/>
        <v>0</v>
      </c>
    </row>
    <row r="22" spans="1:11" ht="118.5" customHeight="1" x14ac:dyDescent="0.25">
      <c r="A22" s="39" t="s">
        <v>202</v>
      </c>
      <c r="B22" s="39"/>
      <c r="C22" s="39"/>
      <c r="D22" s="39"/>
      <c r="E22" s="39"/>
      <c r="F22" s="39"/>
      <c r="G22" s="39"/>
      <c r="H22" s="39"/>
      <c r="I22" s="39"/>
    </row>
    <row r="23" spans="1:11" s="14" customFormat="1" ht="29.25" customHeight="1" x14ac:dyDescent="0.25">
      <c r="A23" s="40" t="s">
        <v>17</v>
      </c>
      <c r="B23" s="41"/>
      <c r="C23" s="41"/>
      <c r="D23" s="41"/>
      <c r="E23" s="41"/>
      <c r="F23" s="41"/>
      <c r="G23" s="13">
        <v>-2504408.36</v>
      </c>
      <c r="H23" s="13"/>
      <c r="I23" s="13"/>
    </row>
    <row r="24" spans="1:11" x14ac:dyDescent="0.25">
      <c r="A24" s="53" t="s">
        <v>14</v>
      </c>
      <c r="B24" s="54"/>
      <c r="C24" s="54"/>
      <c r="D24" s="54"/>
      <c r="E24" s="54"/>
      <c r="F24" s="55"/>
      <c r="G24" s="9">
        <f>G23</f>
        <v>-2504408.36</v>
      </c>
      <c r="H24" s="9">
        <f t="shared" ref="H24:I24" si="2">H23</f>
        <v>0</v>
      </c>
      <c r="I24" s="9">
        <f t="shared" si="2"/>
        <v>0</v>
      </c>
    </row>
    <row r="25" spans="1:11" ht="93" customHeight="1" x14ac:dyDescent="0.25">
      <c r="A25" s="42" t="s">
        <v>135</v>
      </c>
      <c r="B25" s="43"/>
      <c r="C25" s="43"/>
      <c r="D25" s="43"/>
      <c r="E25" s="43"/>
      <c r="F25" s="43"/>
      <c r="G25" s="43"/>
      <c r="H25" s="43"/>
      <c r="I25" s="44"/>
    </row>
    <row r="26" spans="1:11" s="14" customFormat="1" ht="30" customHeight="1" x14ac:dyDescent="0.25">
      <c r="A26" s="40" t="s">
        <v>18</v>
      </c>
      <c r="B26" s="41"/>
      <c r="C26" s="41"/>
      <c r="D26" s="41"/>
      <c r="E26" s="41"/>
      <c r="F26" s="45"/>
      <c r="G26" s="13">
        <v>21230506.780000001</v>
      </c>
      <c r="H26" s="13">
        <v>383000</v>
      </c>
      <c r="I26" s="13">
        <v>383000</v>
      </c>
    </row>
    <row r="27" spans="1:11" x14ac:dyDescent="0.25">
      <c r="A27" s="53" t="s">
        <v>14</v>
      </c>
      <c r="B27" s="54"/>
      <c r="C27" s="54"/>
      <c r="D27" s="54"/>
      <c r="E27" s="54"/>
      <c r="F27" s="55"/>
      <c r="G27" s="9">
        <f>G26</f>
        <v>21230506.780000001</v>
      </c>
      <c r="H27" s="9">
        <f t="shared" ref="H27:I27" si="3">H26</f>
        <v>383000</v>
      </c>
      <c r="I27" s="9">
        <f t="shared" si="3"/>
        <v>383000</v>
      </c>
      <c r="K27" s="24"/>
    </row>
    <row r="28" spans="1:11" ht="244.5" customHeight="1" x14ac:dyDescent="0.25">
      <c r="A28" s="42" t="s">
        <v>203</v>
      </c>
      <c r="B28" s="43"/>
      <c r="C28" s="43"/>
      <c r="D28" s="43"/>
      <c r="E28" s="43"/>
      <c r="F28" s="43"/>
      <c r="G28" s="43"/>
      <c r="H28" s="43"/>
      <c r="I28" s="44"/>
      <c r="K28" s="24"/>
    </row>
    <row r="29" spans="1:11" s="14" customFormat="1" x14ac:dyDescent="0.25">
      <c r="A29" s="40" t="s">
        <v>19</v>
      </c>
      <c r="B29" s="41"/>
      <c r="C29" s="41"/>
      <c r="D29" s="41"/>
      <c r="E29" s="41"/>
      <c r="F29" s="45"/>
      <c r="G29" s="13">
        <v>1114.74</v>
      </c>
      <c r="H29" s="13"/>
      <c r="I29" s="13"/>
    </row>
    <row r="30" spans="1:11" x14ac:dyDescent="0.25">
      <c r="A30" s="53" t="s">
        <v>14</v>
      </c>
      <c r="B30" s="54"/>
      <c r="C30" s="54"/>
      <c r="D30" s="54"/>
      <c r="E30" s="54"/>
      <c r="F30" s="55"/>
      <c r="G30" s="9">
        <f>G29</f>
        <v>1114.74</v>
      </c>
      <c r="H30" s="9">
        <f t="shared" ref="H30:I30" si="4">H29</f>
        <v>0</v>
      </c>
      <c r="I30" s="9">
        <f t="shared" si="4"/>
        <v>0</v>
      </c>
    </row>
    <row r="31" spans="1:11" ht="54.75" customHeight="1" x14ac:dyDescent="0.25">
      <c r="A31" s="53" t="s">
        <v>136</v>
      </c>
      <c r="B31" s="54"/>
      <c r="C31" s="54"/>
      <c r="D31" s="54"/>
      <c r="E31" s="54"/>
      <c r="F31" s="54"/>
      <c r="G31" s="54"/>
      <c r="H31" s="54"/>
      <c r="I31" s="55"/>
    </row>
    <row r="32" spans="1:11" s="14" customFormat="1" ht="28.5" customHeight="1" x14ac:dyDescent="0.25">
      <c r="A32" s="40" t="s">
        <v>25</v>
      </c>
      <c r="B32" s="41"/>
      <c r="C32" s="41"/>
      <c r="D32" s="41"/>
      <c r="E32" s="41"/>
      <c r="F32" s="45"/>
      <c r="G32" s="13">
        <v>1504995.13</v>
      </c>
      <c r="H32" s="13"/>
      <c r="I32" s="13"/>
    </row>
    <row r="33" spans="1:9" x14ac:dyDescent="0.25">
      <c r="A33" s="53" t="s">
        <v>14</v>
      </c>
      <c r="B33" s="54"/>
      <c r="C33" s="54"/>
      <c r="D33" s="54"/>
      <c r="E33" s="54"/>
      <c r="F33" s="55"/>
      <c r="G33" s="9">
        <f>G32</f>
        <v>1504995.13</v>
      </c>
      <c r="H33" s="9">
        <f t="shared" ref="H33:I33" si="5">H32</f>
        <v>0</v>
      </c>
      <c r="I33" s="9">
        <f t="shared" si="5"/>
        <v>0</v>
      </c>
    </row>
    <row r="34" spans="1:9" ht="30.75" customHeight="1" x14ac:dyDescent="0.25">
      <c r="A34" s="42" t="s">
        <v>137</v>
      </c>
      <c r="B34" s="43"/>
      <c r="C34" s="43"/>
      <c r="D34" s="43"/>
      <c r="E34" s="43"/>
      <c r="F34" s="43"/>
      <c r="G34" s="43"/>
      <c r="H34" s="43"/>
      <c r="I34" s="44"/>
    </row>
    <row r="35" spans="1:9" x14ac:dyDescent="0.25">
      <c r="A35" s="50" t="s">
        <v>15</v>
      </c>
      <c r="B35" s="51"/>
      <c r="C35" s="51"/>
      <c r="D35" s="51"/>
      <c r="E35" s="51"/>
      <c r="F35" s="52"/>
      <c r="G35" s="10">
        <f>G20+G23+G26+G29+G32</f>
        <v>11833116.630000003</v>
      </c>
      <c r="H35" s="10">
        <f>H20+H23+H26+H29+H32</f>
        <v>383000</v>
      </c>
      <c r="I35" s="10">
        <f>I20+I23+I26+I29+I32</f>
        <v>383000</v>
      </c>
    </row>
    <row r="37" spans="1:9" ht="15.75" x14ac:dyDescent="0.25">
      <c r="A37" s="15" t="s">
        <v>26</v>
      </c>
    </row>
    <row r="39" spans="1:9" x14ac:dyDescent="0.25">
      <c r="A39" s="35" t="s">
        <v>11</v>
      </c>
      <c r="B39" s="35"/>
      <c r="C39" s="35"/>
      <c r="D39" s="35"/>
      <c r="E39" s="35"/>
      <c r="F39" s="35"/>
      <c r="G39" s="35" t="s">
        <v>12</v>
      </c>
      <c r="H39" s="35"/>
      <c r="I39" s="35"/>
    </row>
    <row r="40" spans="1:9" x14ac:dyDescent="0.25">
      <c r="A40" s="35"/>
      <c r="B40" s="35"/>
      <c r="C40" s="35"/>
      <c r="D40" s="35"/>
      <c r="E40" s="35"/>
      <c r="F40" s="35"/>
      <c r="G40" s="3" t="s">
        <v>7</v>
      </c>
      <c r="H40" s="3" t="s">
        <v>5</v>
      </c>
      <c r="I40" s="3" t="s">
        <v>8</v>
      </c>
    </row>
    <row r="41" spans="1:9" s="14" customFormat="1" ht="30.75" customHeight="1" x14ac:dyDescent="0.25">
      <c r="A41" s="59" t="s">
        <v>28</v>
      </c>
      <c r="B41" s="59"/>
      <c r="C41" s="59"/>
      <c r="D41" s="59"/>
      <c r="E41" s="59"/>
      <c r="F41" s="59"/>
      <c r="G41" s="16">
        <v>-7300131.8899999997</v>
      </c>
      <c r="H41" s="16">
        <v>-383000</v>
      </c>
      <c r="I41" s="16">
        <v>-383000</v>
      </c>
    </row>
    <row r="42" spans="1:9" x14ac:dyDescent="0.25">
      <c r="A42" s="53" t="s">
        <v>14</v>
      </c>
      <c r="B42" s="54"/>
      <c r="C42" s="54"/>
      <c r="D42" s="54"/>
      <c r="E42" s="54"/>
      <c r="F42" s="55"/>
      <c r="G42" s="17">
        <f>G41</f>
        <v>-7300131.8899999997</v>
      </c>
      <c r="H42" s="17">
        <f t="shared" ref="H42:I42" si="6">H41</f>
        <v>-383000</v>
      </c>
      <c r="I42" s="17">
        <f t="shared" si="6"/>
        <v>-383000</v>
      </c>
    </row>
    <row r="43" spans="1:9" ht="156.75" customHeight="1" x14ac:dyDescent="0.25">
      <c r="A43" s="42" t="s">
        <v>138</v>
      </c>
      <c r="B43" s="43"/>
      <c r="C43" s="43"/>
      <c r="D43" s="43"/>
      <c r="E43" s="43"/>
      <c r="F43" s="43"/>
      <c r="G43" s="43"/>
      <c r="H43" s="43"/>
      <c r="I43" s="44"/>
    </row>
    <row r="44" spans="1:9" s="14" customFormat="1" ht="57" hidden="1" customHeight="1" x14ac:dyDescent="0.25">
      <c r="A44" s="59" t="s">
        <v>29</v>
      </c>
      <c r="B44" s="59"/>
      <c r="C44" s="59"/>
      <c r="D44" s="59"/>
      <c r="E44" s="59"/>
      <c r="F44" s="59"/>
      <c r="G44" s="16"/>
      <c r="H44" s="16"/>
      <c r="I44" s="16"/>
    </row>
    <row r="45" spans="1:9" hidden="1" x14ac:dyDescent="0.25">
      <c r="A45" s="53" t="s">
        <v>14</v>
      </c>
      <c r="B45" s="54"/>
      <c r="C45" s="54"/>
      <c r="D45" s="54"/>
      <c r="E45" s="54"/>
      <c r="F45" s="55"/>
      <c r="G45" s="17">
        <f>G44</f>
        <v>0</v>
      </c>
      <c r="H45" s="17">
        <f t="shared" ref="H45:I45" si="7">H44</f>
        <v>0</v>
      </c>
      <c r="I45" s="17">
        <f t="shared" si="7"/>
        <v>0</v>
      </c>
    </row>
    <row r="46" spans="1:9" ht="31.5" hidden="1" customHeight="1" x14ac:dyDescent="0.25">
      <c r="A46" s="60"/>
      <c r="B46" s="60"/>
      <c r="C46" s="60"/>
      <c r="D46" s="60"/>
      <c r="E46" s="60"/>
      <c r="F46" s="60"/>
      <c r="G46" s="60"/>
      <c r="H46" s="60"/>
      <c r="I46" s="60"/>
    </row>
    <row r="47" spans="1:9" s="14" customFormat="1" x14ac:dyDescent="0.25">
      <c r="A47" s="40" t="s">
        <v>30</v>
      </c>
      <c r="B47" s="41"/>
      <c r="C47" s="41"/>
      <c r="D47" s="41"/>
      <c r="E47" s="41"/>
      <c r="F47" s="45"/>
      <c r="G47" s="16">
        <v>-20000</v>
      </c>
      <c r="H47" s="16"/>
      <c r="I47" s="16"/>
    </row>
    <row r="48" spans="1:9" s="14" customFormat="1" x14ac:dyDescent="0.25">
      <c r="A48" s="53" t="s">
        <v>14</v>
      </c>
      <c r="B48" s="54"/>
      <c r="C48" s="54"/>
      <c r="D48" s="54"/>
      <c r="E48" s="54"/>
      <c r="F48" s="55"/>
      <c r="G48" s="17">
        <f>G47</f>
        <v>-20000</v>
      </c>
      <c r="H48" s="17">
        <f t="shared" ref="H48:I48" si="8">H47</f>
        <v>0</v>
      </c>
      <c r="I48" s="17">
        <f t="shared" si="8"/>
        <v>0</v>
      </c>
    </row>
    <row r="49" spans="1:11" ht="31.5" customHeight="1" x14ac:dyDescent="0.25">
      <c r="A49" s="53" t="s">
        <v>139</v>
      </c>
      <c r="B49" s="54"/>
      <c r="C49" s="54"/>
      <c r="D49" s="54"/>
      <c r="E49" s="54"/>
      <c r="F49" s="54"/>
      <c r="G49" s="54"/>
      <c r="H49" s="54"/>
      <c r="I49" s="55"/>
    </row>
    <row r="50" spans="1:11" s="14" customFormat="1" ht="34.5" customHeight="1" x14ac:dyDescent="0.25">
      <c r="A50" s="40" t="s">
        <v>31</v>
      </c>
      <c r="B50" s="41"/>
      <c r="C50" s="41"/>
      <c r="D50" s="41"/>
      <c r="E50" s="41"/>
      <c r="F50" s="45"/>
      <c r="G50" s="16">
        <v>-6114.74</v>
      </c>
      <c r="H50" s="16"/>
      <c r="I50" s="16"/>
    </row>
    <row r="51" spans="1:11" s="14" customFormat="1" x14ac:dyDescent="0.25">
      <c r="A51" s="53" t="s">
        <v>14</v>
      </c>
      <c r="B51" s="54"/>
      <c r="C51" s="54"/>
      <c r="D51" s="54"/>
      <c r="E51" s="54"/>
      <c r="F51" s="55"/>
      <c r="G51" s="17">
        <f>G50</f>
        <v>-6114.74</v>
      </c>
      <c r="H51" s="17">
        <f t="shared" ref="H51:I51" si="9">H50</f>
        <v>0</v>
      </c>
      <c r="I51" s="17">
        <f t="shared" si="9"/>
        <v>0</v>
      </c>
    </row>
    <row r="52" spans="1:11" ht="34.5" customHeight="1" x14ac:dyDescent="0.25">
      <c r="A52" s="53" t="s">
        <v>140</v>
      </c>
      <c r="B52" s="54"/>
      <c r="C52" s="54"/>
      <c r="D52" s="54"/>
      <c r="E52" s="54"/>
      <c r="F52" s="54"/>
      <c r="G52" s="54"/>
      <c r="H52" s="54"/>
      <c r="I52" s="55"/>
    </row>
    <row r="53" spans="1:11" s="14" customFormat="1" ht="33.75" customHeight="1" x14ac:dyDescent="0.25">
      <c r="A53" s="40" t="s">
        <v>27</v>
      </c>
      <c r="B53" s="41"/>
      <c r="C53" s="41"/>
      <c r="D53" s="41"/>
      <c r="E53" s="41"/>
      <c r="F53" s="45"/>
      <c r="G53" s="16">
        <v>999413.23</v>
      </c>
      <c r="H53" s="16"/>
      <c r="I53" s="16"/>
    </row>
    <row r="54" spans="1:11" x14ac:dyDescent="0.25">
      <c r="A54" s="53" t="s">
        <v>14</v>
      </c>
      <c r="B54" s="54"/>
      <c r="C54" s="54"/>
      <c r="D54" s="54"/>
      <c r="E54" s="54"/>
      <c r="F54" s="55"/>
      <c r="G54" s="7">
        <f>G53</f>
        <v>999413.23</v>
      </c>
      <c r="H54" s="7">
        <f t="shared" ref="H54:I54" si="10">H53</f>
        <v>0</v>
      </c>
      <c r="I54" s="7">
        <f t="shared" si="10"/>
        <v>0</v>
      </c>
    </row>
    <row r="55" spans="1:11" ht="30" customHeight="1" x14ac:dyDescent="0.25">
      <c r="A55" s="42" t="s">
        <v>141</v>
      </c>
      <c r="B55" s="43"/>
      <c r="C55" s="43"/>
      <c r="D55" s="43"/>
      <c r="E55" s="43"/>
      <c r="F55" s="43"/>
      <c r="G55" s="43"/>
      <c r="H55" s="43"/>
      <c r="I55" s="44"/>
    </row>
    <row r="56" spans="1:11" s="14" customFormat="1" ht="17.25" customHeight="1" x14ac:dyDescent="0.25">
      <c r="A56" s="40" t="s">
        <v>32</v>
      </c>
      <c r="B56" s="41"/>
      <c r="C56" s="41"/>
      <c r="D56" s="41"/>
      <c r="E56" s="41"/>
      <c r="F56" s="45"/>
      <c r="G56" s="16">
        <v>6510</v>
      </c>
      <c r="H56" s="16"/>
      <c r="I56" s="16"/>
    </row>
    <row r="57" spans="1:11" s="14" customFormat="1" x14ac:dyDescent="0.25">
      <c r="A57" s="53" t="s">
        <v>14</v>
      </c>
      <c r="B57" s="54"/>
      <c r="C57" s="54"/>
      <c r="D57" s="54"/>
      <c r="E57" s="54"/>
      <c r="F57" s="55"/>
      <c r="G57" s="17">
        <f>G56</f>
        <v>6510</v>
      </c>
      <c r="H57" s="17">
        <f>H56</f>
        <v>0</v>
      </c>
      <c r="I57" s="17">
        <f>I56</f>
        <v>0</v>
      </c>
    </row>
    <row r="58" spans="1:11" ht="31.5" customHeight="1" x14ac:dyDescent="0.25">
      <c r="A58" s="42" t="s">
        <v>142</v>
      </c>
      <c r="B58" s="43"/>
      <c r="C58" s="43"/>
      <c r="D58" s="43"/>
      <c r="E58" s="43"/>
      <c r="F58" s="43"/>
      <c r="G58" s="43"/>
      <c r="H58" s="43"/>
      <c r="I58" s="44"/>
    </row>
    <row r="59" spans="1:11" s="14" customFormat="1" ht="30.75" customHeight="1" x14ac:dyDescent="0.25">
      <c r="A59" s="40" t="s">
        <v>33</v>
      </c>
      <c r="B59" s="41"/>
      <c r="C59" s="41"/>
      <c r="D59" s="41"/>
      <c r="E59" s="41"/>
      <c r="F59" s="45"/>
      <c r="G59" s="16">
        <v>-1714000</v>
      </c>
      <c r="H59" s="16"/>
      <c r="I59" s="16"/>
    </row>
    <row r="60" spans="1:11" s="14" customFormat="1" x14ac:dyDescent="0.25">
      <c r="A60" s="53" t="s">
        <v>14</v>
      </c>
      <c r="B60" s="54"/>
      <c r="C60" s="54"/>
      <c r="D60" s="54"/>
      <c r="E60" s="54"/>
      <c r="F60" s="55"/>
      <c r="G60" s="17">
        <f>G59</f>
        <v>-1714000</v>
      </c>
      <c r="H60" s="17">
        <f t="shared" ref="H60:I60" si="11">H59</f>
        <v>0</v>
      </c>
      <c r="I60" s="17">
        <f t="shared" si="11"/>
        <v>0</v>
      </c>
    </row>
    <row r="61" spans="1:11" ht="29.25" customHeight="1" x14ac:dyDescent="0.25">
      <c r="A61" s="42" t="s">
        <v>143</v>
      </c>
      <c r="B61" s="43"/>
      <c r="C61" s="43"/>
      <c r="D61" s="43"/>
      <c r="E61" s="43"/>
      <c r="F61" s="43"/>
      <c r="G61" s="43"/>
      <c r="H61" s="43"/>
      <c r="I61" s="44"/>
    </row>
    <row r="62" spans="1:11" ht="18.75" customHeight="1" x14ac:dyDescent="0.25">
      <c r="A62" s="56" t="s">
        <v>15</v>
      </c>
      <c r="B62" s="57"/>
      <c r="C62" s="57"/>
      <c r="D62" s="57"/>
      <c r="E62" s="57"/>
      <c r="F62" s="58"/>
      <c r="G62" s="18">
        <f>G41+G44+G47+G50+G53+G56+G59</f>
        <v>-8034323.4000000004</v>
      </c>
      <c r="H62" s="18">
        <f t="shared" ref="H62:I62" si="12">H41+H44+H47+H50+H53+H56+H59</f>
        <v>-383000</v>
      </c>
      <c r="I62" s="18">
        <f t="shared" si="12"/>
        <v>-383000</v>
      </c>
      <c r="K62" s="24"/>
    </row>
    <row r="64" spans="1:11" ht="15.75" x14ac:dyDescent="0.25">
      <c r="A64" s="6" t="s">
        <v>34</v>
      </c>
    </row>
    <row r="66" spans="1:9" x14ac:dyDescent="0.25">
      <c r="A66" s="35" t="s">
        <v>11</v>
      </c>
      <c r="B66" s="35"/>
      <c r="C66" s="35"/>
      <c r="D66" s="35"/>
      <c r="E66" s="35"/>
      <c r="F66" s="35"/>
      <c r="G66" s="35" t="s">
        <v>12</v>
      </c>
      <c r="H66" s="35"/>
      <c r="I66" s="35"/>
    </row>
    <row r="67" spans="1:9" x14ac:dyDescent="0.25">
      <c r="A67" s="35"/>
      <c r="B67" s="35"/>
      <c r="C67" s="35"/>
      <c r="D67" s="35"/>
      <c r="E67" s="35"/>
      <c r="F67" s="35"/>
      <c r="G67" s="3" t="s">
        <v>4</v>
      </c>
      <c r="H67" s="3" t="s">
        <v>5</v>
      </c>
      <c r="I67" s="3" t="s">
        <v>6</v>
      </c>
    </row>
    <row r="68" spans="1:9" s="14" customFormat="1" ht="31.5" customHeight="1" x14ac:dyDescent="0.25">
      <c r="A68" s="40" t="s">
        <v>35</v>
      </c>
      <c r="B68" s="41"/>
      <c r="C68" s="41"/>
      <c r="D68" s="41"/>
      <c r="E68" s="41"/>
      <c r="F68" s="45"/>
      <c r="G68" s="16">
        <v>120639</v>
      </c>
      <c r="H68" s="16"/>
      <c r="I68" s="16"/>
    </row>
    <row r="69" spans="1:9" s="14" customFormat="1" x14ac:dyDescent="0.25">
      <c r="A69" s="61" t="s">
        <v>14</v>
      </c>
      <c r="B69" s="61"/>
      <c r="C69" s="61"/>
      <c r="D69" s="61"/>
      <c r="E69" s="61"/>
      <c r="F69" s="61"/>
      <c r="G69" s="17">
        <f>G68</f>
        <v>120639</v>
      </c>
      <c r="H69" s="17">
        <f t="shared" ref="H69:I69" si="13">H68</f>
        <v>0</v>
      </c>
      <c r="I69" s="17">
        <f t="shared" si="13"/>
        <v>0</v>
      </c>
    </row>
    <row r="70" spans="1:9" ht="78" customHeight="1" x14ac:dyDescent="0.25">
      <c r="A70" s="42" t="s">
        <v>144</v>
      </c>
      <c r="B70" s="43"/>
      <c r="C70" s="43"/>
      <c r="D70" s="43"/>
      <c r="E70" s="43"/>
      <c r="F70" s="43"/>
      <c r="G70" s="43"/>
      <c r="H70" s="43"/>
      <c r="I70" s="44"/>
    </row>
    <row r="71" spans="1:9" s="14" customFormat="1" ht="26.25" customHeight="1" x14ac:dyDescent="0.25">
      <c r="A71" s="40" t="s">
        <v>36</v>
      </c>
      <c r="B71" s="41"/>
      <c r="C71" s="41"/>
      <c r="D71" s="41"/>
      <c r="E71" s="41"/>
      <c r="F71" s="45"/>
      <c r="G71" s="16">
        <v>329896.71999999997</v>
      </c>
      <c r="H71" s="16"/>
      <c r="I71" s="16"/>
    </row>
    <row r="72" spans="1:9" s="14" customFormat="1" x14ac:dyDescent="0.25">
      <c r="A72" s="61" t="s">
        <v>14</v>
      </c>
      <c r="B72" s="61"/>
      <c r="C72" s="61"/>
      <c r="D72" s="61"/>
      <c r="E72" s="61"/>
      <c r="F72" s="61"/>
      <c r="G72" s="17">
        <f>G71</f>
        <v>329896.71999999997</v>
      </c>
      <c r="H72" s="17">
        <f t="shared" ref="H72:I72" si="14">H71</f>
        <v>0</v>
      </c>
      <c r="I72" s="17">
        <f t="shared" si="14"/>
        <v>0</v>
      </c>
    </row>
    <row r="73" spans="1:9" ht="81" customHeight="1" x14ac:dyDescent="0.25">
      <c r="A73" s="42" t="s">
        <v>145</v>
      </c>
      <c r="B73" s="43"/>
      <c r="C73" s="43"/>
      <c r="D73" s="43"/>
      <c r="E73" s="43"/>
      <c r="F73" s="43"/>
      <c r="G73" s="43"/>
      <c r="H73" s="43"/>
      <c r="I73" s="44"/>
    </row>
    <row r="74" spans="1:9" s="14" customFormat="1" ht="51" customHeight="1" x14ac:dyDescent="0.25">
      <c r="A74" s="40" t="s">
        <v>38</v>
      </c>
      <c r="B74" s="41"/>
      <c r="C74" s="41"/>
      <c r="D74" s="41"/>
      <c r="E74" s="41"/>
      <c r="F74" s="45"/>
      <c r="G74" s="16">
        <v>-13607.1</v>
      </c>
      <c r="H74" s="16"/>
      <c r="I74" s="16"/>
    </row>
    <row r="75" spans="1:9" s="14" customFormat="1" x14ac:dyDescent="0.25">
      <c r="A75" s="61" t="s">
        <v>14</v>
      </c>
      <c r="B75" s="61"/>
      <c r="C75" s="61"/>
      <c r="D75" s="61"/>
      <c r="E75" s="61"/>
      <c r="F75" s="61"/>
      <c r="G75" s="17">
        <f>G74</f>
        <v>-13607.1</v>
      </c>
      <c r="H75" s="17">
        <f>H74</f>
        <v>0</v>
      </c>
      <c r="I75" s="17">
        <f>I74</f>
        <v>0</v>
      </c>
    </row>
    <row r="76" spans="1:9" ht="28.5" customHeight="1" x14ac:dyDescent="0.25">
      <c r="A76" s="42" t="s">
        <v>146</v>
      </c>
      <c r="B76" s="43"/>
      <c r="C76" s="43"/>
      <c r="D76" s="43"/>
      <c r="E76" s="43"/>
      <c r="F76" s="43"/>
      <c r="G76" s="43"/>
      <c r="H76" s="43"/>
      <c r="I76" s="44"/>
    </row>
    <row r="77" spans="1:9" s="14" customFormat="1" x14ac:dyDescent="0.25">
      <c r="A77" s="40" t="s">
        <v>37</v>
      </c>
      <c r="B77" s="41"/>
      <c r="C77" s="41"/>
      <c r="D77" s="41"/>
      <c r="E77" s="41"/>
      <c r="F77" s="45"/>
      <c r="G77" s="16">
        <v>-831623.27</v>
      </c>
      <c r="H77" s="16"/>
      <c r="I77" s="16"/>
    </row>
    <row r="78" spans="1:9" s="14" customFormat="1" x14ac:dyDescent="0.25">
      <c r="A78" s="61" t="s">
        <v>14</v>
      </c>
      <c r="B78" s="61"/>
      <c r="C78" s="61"/>
      <c r="D78" s="61"/>
      <c r="E78" s="61"/>
      <c r="F78" s="61"/>
      <c r="G78" s="17">
        <f>G77</f>
        <v>-831623.27</v>
      </c>
      <c r="H78" s="17">
        <f t="shared" ref="H78:I78" si="15">H77</f>
        <v>0</v>
      </c>
      <c r="I78" s="17">
        <f t="shared" si="15"/>
        <v>0</v>
      </c>
    </row>
    <row r="79" spans="1:9" ht="93" customHeight="1" x14ac:dyDescent="0.25">
      <c r="A79" s="42" t="s">
        <v>147</v>
      </c>
      <c r="B79" s="43"/>
      <c r="C79" s="43"/>
      <c r="D79" s="43"/>
      <c r="E79" s="43"/>
      <c r="F79" s="43"/>
      <c r="G79" s="43"/>
      <c r="H79" s="43"/>
      <c r="I79" s="44"/>
    </row>
    <row r="80" spans="1:9" x14ac:dyDescent="0.25">
      <c r="A80" s="34" t="s">
        <v>15</v>
      </c>
      <c r="B80" s="34"/>
      <c r="C80" s="34"/>
      <c r="D80" s="34"/>
      <c r="E80" s="34"/>
      <c r="F80" s="34"/>
      <c r="G80" s="18">
        <f>G68+G71+G74+G77</f>
        <v>-394694.65</v>
      </c>
      <c r="H80" s="18">
        <v>0</v>
      </c>
      <c r="I80" s="18">
        <v>0</v>
      </c>
    </row>
    <row r="81" spans="1:9" x14ac:dyDescent="0.25">
      <c r="A81" s="34" t="s">
        <v>217</v>
      </c>
      <c r="B81" s="34"/>
      <c r="C81" s="34"/>
      <c r="D81" s="34"/>
      <c r="E81" s="34"/>
      <c r="F81" s="34"/>
      <c r="G81" s="18">
        <f>G35+G62+G80</f>
        <v>3404098.5800000024</v>
      </c>
      <c r="H81" s="18">
        <f t="shared" ref="H81:I81" si="16">H35+H62+H80</f>
        <v>0</v>
      </c>
      <c r="I81" s="18">
        <f t="shared" si="16"/>
        <v>0</v>
      </c>
    </row>
    <row r="82" spans="1:9" x14ac:dyDescent="0.25">
      <c r="G82" s="24"/>
    </row>
  </sheetData>
  <mergeCells count="66">
    <mergeCell ref="A80:F80"/>
    <mergeCell ref="A75:F75"/>
    <mergeCell ref="A78:F78"/>
    <mergeCell ref="A66:F67"/>
    <mergeCell ref="A68:F68"/>
    <mergeCell ref="A70:I70"/>
    <mergeCell ref="A71:F71"/>
    <mergeCell ref="A73:I73"/>
    <mergeCell ref="G66:I66"/>
    <mergeCell ref="A72:F72"/>
    <mergeCell ref="A69:F69"/>
    <mergeCell ref="A74:F74"/>
    <mergeCell ref="A76:I76"/>
    <mergeCell ref="A77:F77"/>
    <mergeCell ref="A79:I79"/>
    <mergeCell ref="A58:I58"/>
    <mergeCell ref="A59:F59"/>
    <mergeCell ref="A61:I61"/>
    <mergeCell ref="A42:F42"/>
    <mergeCell ref="A45:F45"/>
    <mergeCell ref="A48:F48"/>
    <mergeCell ref="A51:F51"/>
    <mergeCell ref="A54:F54"/>
    <mergeCell ref="A50:F50"/>
    <mergeCell ref="A52:I52"/>
    <mergeCell ref="A53:F53"/>
    <mergeCell ref="A55:I55"/>
    <mergeCell ref="A57:F57"/>
    <mergeCell ref="A56:F56"/>
    <mergeCell ref="A43:I43"/>
    <mergeCell ref="A44:F44"/>
    <mergeCell ref="A46:I46"/>
    <mergeCell ref="A47:F47"/>
    <mergeCell ref="A49:I49"/>
    <mergeCell ref="A1:I1"/>
    <mergeCell ref="A7:I7"/>
    <mergeCell ref="A5:I5"/>
    <mergeCell ref="G39:I39"/>
    <mergeCell ref="A32:F32"/>
    <mergeCell ref="A34:I34"/>
    <mergeCell ref="A35:F35"/>
    <mergeCell ref="A21:F21"/>
    <mergeCell ref="A24:F24"/>
    <mergeCell ref="A27:F27"/>
    <mergeCell ref="A30:F30"/>
    <mergeCell ref="A33:F33"/>
    <mergeCell ref="A29:F29"/>
    <mergeCell ref="A31:I31"/>
    <mergeCell ref="A18:F19"/>
    <mergeCell ref="A20:F20"/>
    <mergeCell ref="A81:F81"/>
    <mergeCell ref="G18:I18"/>
    <mergeCell ref="A9:C9"/>
    <mergeCell ref="A10:C10"/>
    <mergeCell ref="D9:F10"/>
    <mergeCell ref="G9:I10"/>
    <mergeCell ref="A14:I14"/>
    <mergeCell ref="A22:I22"/>
    <mergeCell ref="A23:F23"/>
    <mergeCell ref="A25:I25"/>
    <mergeCell ref="A26:F26"/>
    <mergeCell ref="A28:I28"/>
    <mergeCell ref="A62:F62"/>
    <mergeCell ref="A60:F60"/>
    <mergeCell ref="A39:F40"/>
    <mergeCell ref="A41:F41"/>
  </mergeCells>
  <pageMargins left="0.70866141732283472" right="0.70866141732283472" top="0.78740157480314965" bottom="0.59055118110236227"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28" zoomScaleNormal="100" workbookViewId="0">
      <selection activeCell="E54" sqref="E54"/>
    </sheetView>
  </sheetViews>
  <sheetFormatPr defaultRowHeight="15" x14ac:dyDescent="0.25"/>
  <cols>
    <col min="1" max="9" width="13.7109375" customWidth="1"/>
  </cols>
  <sheetData>
    <row r="1" spans="1:9" ht="29.25" customHeight="1" x14ac:dyDescent="0.25">
      <c r="A1" s="48" t="s">
        <v>39</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259823533.44</v>
      </c>
      <c r="B8" s="4">
        <v>203142200</v>
      </c>
      <c r="C8" s="4">
        <v>200003200</v>
      </c>
      <c r="D8" s="4">
        <f>G8-A8</f>
        <v>-1172531</v>
      </c>
      <c r="E8" s="4">
        <f t="shared" ref="E8:F8" si="0">H8-B8</f>
        <v>0</v>
      </c>
      <c r="F8" s="4">
        <f t="shared" si="0"/>
        <v>0</v>
      </c>
      <c r="G8" s="4">
        <v>258651002.44</v>
      </c>
      <c r="H8" s="4">
        <v>203142200</v>
      </c>
      <c r="I8" s="4">
        <v>200003200</v>
      </c>
    </row>
    <row r="10" spans="1:9" ht="34.5" customHeight="1" x14ac:dyDescent="0.25">
      <c r="A10" s="38" t="s">
        <v>9</v>
      </c>
      <c r="B10" s="38"/>
      <c r="C10" s="38"/>
      <c r="D10" s="38"/>
      <c r="E10" s="38"/>
      <c r="F10" s="38"/>
      <c r="G10" s="38"/>
      <c r="H10" s="38"/>
      <c r="I10" s="38"/>
    </row>
    <row r="11" spans="1:9" x14ac:dyDescent="0.25">
      <c r="G11" s="24"/>
      <c r="I11" s="11" t="s">
        <v>21</v>
      </c>
    </row>
    <row r="12" spans="1:9" x14ac:dyDescent="0.25">
      <c r="A12" s="35" t="s">
        <v>11</v>
      </c>
      <c r="B12" s="35"/>
      <c r="C12" s="35"/>
      <c r="D12" s="35"/>
      <c r="E12" s="35"/>
      <c r="F12" s="35"/>
      <c r="G12" s="35" t="s">
        <v>12</v>
      </c>
      <c r="H12" s="35"/>
      <c r="I12" s="35"/>
    </row>
    <row r="13" spans="1:9" x14ac:dyDescent="0.25">
      <c r="A13" s="35"/>
      <c r="B13" s="35"/>
      <c r="C13" s="35"/>
      <c r="D13" s="35"/>
      <c r="E13" s="35"/>
      <c r="F13" s="35"/>
      <c r="G13" s="3" t="s">
        <v>4</v>
      </c>
      <c r="H13" s="3" t="s">
        <v>5</v>
      </c>
      <c r="I13" s="3" t="s">
        <v>6</v>
      </c>
    </row>
    <row r="14" spans="1:9" s="14" customFormat="1" ht="28.5" hidden="1" customHeight="1" x14ac:dyDescent="0.25">
      <c r="A14" s="40" t="s">
        <v>43</v>
      </c>
      <c r="B14" s="41"/>
      <c r="C14" s="41"/>
      <c r="D14" s="41"/>
      <c r="E14" s="41"/>
      <c r="F14" s="45"/>
      <c r="G14" s="13"/>
      <c r="H14" s="13"/>
      <c r="I14" s="13"/>
    </row>
    <row r="15" spans="1:9" hidden="1" x14ac:dyDescent="0.25">
      <c r="A15" s="53" t="s">
        <v>40</v>
      </c>
      <c r="B15" s="54"/>
      <c r="C15" s="54"/>
      <c r="D15" s="54"/>
      <c r="E15" s="54"/>
      <c r="F15" s="55"/>
      <c r="G15" s="8">
        <f>G14</f>
        <v>0</v>
      </c>
      <c r="H15" s="8">
        <f t="shared" ref="H15:I15" si="1">H14</f>
        <v>0</v>
      </c>
      <c r="I15" s="8">
        <f t="shared" si="1"/>
        <v>0</v>
      </c>
    </row>
    <row r="16" spans="1:9" hidden="1" x14ac:dyDescent="0.25">
      <c r="A16" s="39"/>
      <c r="B16" s="39"/>
      <c r="C16" s="39"/>
      <c r="D16" s="39"/>
      <c r="E16" s="39"/>
      <c r="F16" s="39"/>
      <c r="G16" s="39"/>
      <c r="H16" s="39"/>
      <c r="I16" s="39"/>
    </row>
    <row r="17" spans="1:9" s="14" customFormat="1" ht="29.25" customHeight="1" x14ac:dyDescent="0.25">
      <c r="A17" s="40" t="s">
        <v>44</v>
      </c>
      <c r="B17" s="41"/>
      <c r="C17" s="41"/>
      <c r="D17" s="41"/>
      <c r="E17" s="41"/>
      <c r="F17" s="41"/>
      <c r="G17" s="13">
        <v>5000</v>
      </c>
      <c r="H17" s="13"/>
      <c r="I17" s="13"/>
    </row>
    <row r="18" spans="1:9" ht="15" customHeight="1" x14ac:dyDescent="0.25">
      <c r="A18" s="53" t="s">
        <v>40</v>
      </c>
      <c r="B18" s="54"/>
      <c r="C18" s="54"/>
      <c r="D18" s="54"/>
      <c r="E18" s="54"/>
      <c r="F18" s="55"/>
      <c r="G18" s="9">
        <f>G17</f>
        <v>5000</v>
      </c>
      <c r="H18" s="9">
        <f t="shared" ref="H18:I18" si="2">H17</f>
        <v>0</v>
      </c>
      <c r="I18" s="9">
        <f t="shared" si="2"/>
        <v>0</v>
      </c>
    </row>
    <row r="19" spans="1:9" ht="30" customHeight="1" x14ac:dyDescent="0.25">
      <c r="A19" s="42" t="s">
        <v>148</v>
      </c>
      <c r="B19" s="43"/>
      <c r="C19" s="43"/>
      <c r="D19" s="43"/>
      <c r="E19" s="43"/>
      <c r="F19" s="43"/>
      <c r="G19" s="43"/>
      <c r="H19" s="43"/>
      <c r="I19" s="44"/>
    </row>
    <row r="20" spans="1:9" s="14" customFormat="1" ht="30" customHeight="1" x14ac:dyDescent="0.25">
      <c r="A20" s="40" t="s">
        <v>41</v>
      </c>
      <c r="B20" s="41"/>
      <c r="C20" s="41"/>
      <c r="D20" s="41"/>
      <c r="E20" s="41"/>
      <c r="F20" s="45"/>
      <c r="G20" s="13">
        <v>-1072210.6499999999</v>
      </c>
      <c r="H20" s="13"/>
      <c r="I20" s="13"/>
    </row>
    <row r="21" spans="1:9" ht="15" customHeight="1" x14ac:dyDescent="0.25">
      <c r="A21" s="53" t="s">
        <v>40</v>
      </c>
      <c r="B21" s="54"/>
      <c r="C21" s="54"/>
      <c r="D21" s="54"/>
      <c r="E21" s="54"/>
      <c r="F21" s="55"/>
      <c r="G21" s="9">
        <f>G20</f>
        <v>-1072210.6499999999</v>
      </c>
      <c r="H21" s="9">
        <f t="shared" ref="H21:I21" si="3">H20</f>
        <v>0</v>
      </c>
      <c r="I21" s="9">
        <f t="shared" si="3"/>
        <v>0</v>
      </c>
    </row>
    <row r="22" spans="1:9" ht="170.25" customHeight="1" x14ac:dyDescent="0.25">
      <c r="A22" s="42" t="s">
        <v>204</v>
      </c>
      <c r="B22" s="43"/>
      <c r="C22" s="43"/>
      <c r="D22" s="43"/>
      <c r="E22" s="43"/>
      <c r="F22" s="43"/>
      <c r="G22" s="43"/>
      <c r="H22" s="43"/>
      <c r="I22" s="44"/>
    </row>
    <row r="23" spans="1:9" s="14" customFormat="1" ht="29.25" hidden="1" customHeight="1" x14ac:dyDescent="0.25">
      <c r="A23" s="40" t="s">
        <v>42</v>
      </c>
      <c r="B23" s="41"/>
      <c r="C23" s="41"/>
      <c r="D23" s="41"/>
      <c r="E23" s="41"/>
      <c r="F23" s="45"/>
      <c r="G23" s="13"/>
      <c r="H23" s="13"/>
      <c r="I23" s="13"/>
    </row>
    <row r="24" spans="1:9" ht="15" hidden="1" customHeight="1" x14ac:dyDescent="0.25">
      <c r="A24" s="53" t="s">
        <v>40</v>
      </c>
      <c r="B24" s="54"/>
      <c r="C24" s="54"/>
      <c r="D24" s="54"/>
      <c r="E24" s="54"/>
      <c r="F24" s="55"/>
      <c r="G24" s="9">
        <f>G23</f>
        <v>0</v>
      </c>
      <c r="H24" s="9">
        <f t="shared" ref="H24:I24" si="4">H23</f>
        <v>0</v>
      </c>
      <c r="I24" s="9">
        <f t="shared" si="4"/>
        <v>0</v>
      </c>
    </row>
    <row r="25" spans="1:9" ht="24.75" hidden="1" customHeight="1" x14ac:dyDescent="0.25">
      <c r="A25" s="53"/>
      <c r="B25" s="54"/>
      <c r="C25" s="54"/>
      <c r="D25" s="54"/>
      <c r="E25" s="54"/>
      <c r="F25" s="54"/>
      <c r="G25" s="54"/>
      <c r="H25" s="54"/>
      <c r="I25" s="55"/>
    </row>
    <row r="26" spans="1:9" s="14" customFormat="1" ht="52.5" customHeight="1" x14ac:dyDescent="0.25">
      <c r="A26" s="40" t="s">
        <v>46</v>
      </c>
      <c r="B26" s="41"/>
      <c r="C26" s="41"/>
      <c r="D26" s="41"/>
      <c r="E26" s="41"/>
      <c r="F26" s="45"/>
      <c r="G26" s="13">
        <v>-1736294.47</v>
      </c>
      <c r="H26" s="13"/>
      <c r="I26" s="13"/>
    </row>
    <row r="27" spans="1:9" ht="15" customHeight="1" x14ac:dyDescent="0.25">
      <c r="A27" s="53" t="s">
        <v>40</v>
      </c>
      <c r="B27" s="54"/>
      <c r="C27" s="54"/>
      <c r="D27" s="54"/>
      <c r="E27" s="54"/>
      <c r="F27" s="55"/>
      <c r="G27" s="9">
        <f>G26</f>
        <v>-1736294.47</v>
      </c>
      <c r="H27" s="9">
        <f t="shared" ref="H27:I27" si="5">H26</f>
        <v>0</v>
      </c>
      <c r="I27" s="9">
        <f t="shared" si="5"/>
        <v>0</v>
      </c>
    </row>
    <row r="28" spans="1:9" ht="113.25" customHeight="1" x14ac:dyDescent="0.25">
      <c r="A28" s="42" t="s">
        <v>149</v>
      </c>
      <c r="B28" s="43"/>
      <c r="C28" s="43"/>
      <c r="D28" s="43"/>
      <c r="E28" s="43"/>
      <c r="F28" s="43"/>
      <c r="G28" s="43"/>
      <c r="H28" s="43"/>
      <c r="I28" s="44"/>
    </row>
    <row r="29" spans="1:9" s="14" customFormat="1" ht="40.5" customHeight="1" x14ac:dyDescent="0.25">
      <c r="A29" s="40" t="s">
        <v>151</v>
      </c>
      <c r="B29" s="41"/>
      <c r="C29" s="41"/>
      <c r="D29" s="41"/>
      <c r="E29" s="41"/>
      <c r="F29" s="45"/>
      <c r="G29" s="13">
        <v>1061279.56</v>
      </c>
      <c r="H29" s="13"/>
      <c r="I29" s="13"/>
    </row>
    <row r="30" spans="1:9" ht="15" customHeight="1" x14ac:dyDescent="0.25">
      <c r="A30" s="53" t="s">
        <v>40</v>
      </c>
      <c r="B30" s="54"/>
      <c r="C30" s="54"/>
      <c r="D30" s="54"/>
      <c r="E30" s="54"/>
      <c r="F30" s="55"/>
      <c r="G30" s="9">
        <f>G29</f>
        <v>1061279.56</v>
      </c>
      <c r="H30" s="9">
        <f t="shared" ref="H30:I30" si="6">H29</f>
        <v>0</v>
      </c>
      <c r="I30" s="9">
        <f t="shared" si="6"/>
        <v>0</v>
      </c>
    </row>
    <row r="31" spans="1:9" ht="28.5" customHeight="1" x14ac:dyDescent="0.25">
      <c r="A31" s="42" t="s">
        <v>152</v>
      </c>
      <c r="B31" s="43"/>
      <c r="C31" s="43"/>
      <c r="D31" s="43"/>
      <c r="E31" s="43"/>
      <c r="F31" s="43"/>
      <c r="G31" s="43"/>
      <c r="H31" s="43"/>
      <c r="I31" s="44"/>
    </row>
    <row r="32" spans="1:9" s="14" customFormat="1" ht="52.5" hidden="1" customHeight="1" x14ac:dyDescent="0.25">
      <c r="A32" s="40" t="s">
        <v>45</v>
      </c>
      <c r="B32" s="41"/>
      <c r="C32" s="41"/>
      <c r="D32" s="41"/>
      <c r="E32" s="41"/>
      <c r="F32" s="45"/>
      <c r="G32" s="13"/>
      <c r="H32" s="13"/>
      <c r="I32" s="13"/>
    </row>
    <row r="33" spans="1:9" ht="15" hidden="1" customHeight="1" x14ac:dyDescent="0.25">
      <c r="A33" s="53" t="s">
        <v>40</v>
      </c>
      <c r="B33" s="54"/>
      <c r="C33" s="54"/>
      <c r="D33" s="54"/>
      <c r="E33" s="54"/>
      <c r="F33" s="55"/>
      <c r="G33" s="9">
        <f>G32</f>
        <v>0</v>
      </c>
      <c r="H33" s="9">
        <f t="shared" ref="H33" si="7">H32</f>
        <v>0</v>
      </c>
      <c r="I33" s="9">
        <f t="shared" ref="I33" si="8">I32</f>
        <v>0</v>
      </c>
    </row>
    <row r="34" spans="1:9" ht="27.75" hidden="1" customHeight="1" x14ac:dyDescent="0.25">
      <c r="A34" s="42"/>
      <c r="B34" s="43"/>
      <c r="C34" s="43"/>
      <c r="D34" s="43"/>
      <c r="E34" s="43"/>
      <c r="F34" s="43"/>
      <c r="G34" s="43"/>
      <c r="H34" s="43"/>
      <c r="I34" s="44"/>
    </row>
    <row r="35" spans="1:9" s="14" customFormat="1" ht="27.75" customHeight="1" x14ac:dyDescent="0.25">
      <c r="A35" s="40" t="s">
        <v>47</v>
      </c>
      <c r="B35" s="41"/>
      <c r="C35" s="41"/>
      <c r="D35" s="41"/>
      <c r="E35" s="41"/>
      <c r="F35" s="45"/>
      <c r="G35" s="13">
        <v>629218</v>
      </c>
      <c r="H35" s="13"/>
      <c r="I35" s="13"/>
    </row>
    <row r="36" spans="1:9" ht="15" customHeight="1" x14ac:dyDescent="0.25">
      <c r="A36" s="53" t="s">
        <v>40</v>
      </c>
      <c r="B36" s="54"/>
      <c r="C36" s="54"/>
      <c r="D36" s="54"/>
      <c r="E36" s="54"/>
      <c r="F36" s="55"/>
      <c r="G36" s="9">
        <f>G35</f>
        <v>629218</v>
      </c>
      <c r="H36" s="9">
        <f t="shared" ref="H36" si="9">H35</f>
        <v>0</v>
      </c>
      <c r="I36" s="9">
        <f t="shared" ref="I36" si="10">I35</f>
        <v>0</v>
      </c>
    </row>
    <row r="37" spans="1:9" ht="91.5" customHeight="1" x14ac:dyDescent="0.25">
      <c r="A37" s="42" t="s">
        <v>205</v>
      </c>
      <c r="B37" s="43"/>
      <c r="C37" s="43"/>
      <c r="D37" s="43"/>
      <c r="E37" s="43"/>
      <c r="F37" s="43"/>
      <c r="G37" s="43"/>
      <c r="H37" s="43"/>
      <c r="I37" s="44"/>
    </row>
    <row r="38" spans="1:9" s="14" customFormat="1" ht="27.75" customHeight="1" x14ac:dyDescent="0.25">
      <c r="A38" s="40" t="s">
        <v>48</v>
      </c>
      <c r="B38" s="41"/>
      <c r="C38" s="41"/>
      <c r="D38" s="41"/>
      <c r="E38" s="41"/>
      <c r="F38" s="45"/>
      <c r="G38" s="13">
        <v>-59523.44</v>
      </c>
      <c r="H38" s="13"/>
      <c r="I38" s="13"/>
    </row>
    <row r="39" spans="1:9" ht="15" customHeight="1" x14ac:dyDescent="0.25">
      <c r="A39" s="53" t="s">
        <v>40</v>
      </c>
      <c r="B39" s="54"/>
      <c r="C39" s="54"/>
      <c r="D39" s="54"/>
      <c r="E39" s="54"/>
      <c r="F39" s="55"/>
      <c r="G39" s="9">
        <f>G38</f>
        <v>-59523.44</v>
      </c>
      <c r="H39" s="9">
        <f t="shared" ref="H39" si="11">H38</f>
        <v>0</v>
      </c>
      <c r="I39" s="9">
        <f t="shared" ref="I39" si="12">I38</f>
        <v>0</v>
      </c>
    </row>
    <row r="40" spans="1:9" ht="30.75" customHeight="1" x14ac:dyDescent="0.25">
      <c r="A40" s="42" t="s">
        <v>150</v>
      </c>
      <c r="B40" s="43"/>
      <c r="C40" s="43"/>
      <c r="D40" s="43"/>
      <c r="E40" s="43"/>
      <c r="F40" s="43"/>
      <c r="G40" s="43"/>
      <c r="H40" s="43"/>
      <c r="I40" s="44"/>
    </row>
    <row r="41" spans="1:9" x14ac:dyDescent="0.25">
      <c r="A41" s="50" t="s">
        <v>49</v>
      </c>
      <c r="B41" s="51"/>
      <c r="C41" s="51"/>
      <c r="D41" s="51"/>
      <c r="E41" s="51"/>
      <c r="F41" s="52"/>
      <c r="G41" s="10">
        <f>G14+G17+G20+G23+G26+G32+G35+G38+G29</f>
        <v>-1172531</v>
      </c>
      <c r="H41" s="10">
        <f t="shared" ref="H41:I41" si="13">H14+H17+H20+H23+H26+H32+H35+H38+H29</f>
        <v>0</v>
      </c>
      <c r="I41" s="10">
        <f t="shared" si="13"/>
        <v>0</v>
      </c>
    </row>
    <row r="42" spans="1:9" x14ac:dyDescent="0.25">
      <c r="A42" s="34" t="s">
        <v>217</v>
      </c>
      <c r="B42" s="34"/>
      <c r="C42" s="34"/>
      <c r="D42" s="34"/>
      <c r="E42" s="34"/>
      <c r="F42" s="34"/>
      <c r="G42" s="18">
        <f>G41</f>
        <v>-1172531</v>
      </c>
      <c r="H42" s="18">
        <f t="shared" ref="H42:I42" si="14">H41</f>
        <v>0</v>
      </c>
      <c r="I42" s="18">
        <f t="shared" si="14"/>
        <v>0</v>
      </c>
    </row>
  </sheetData>
  <mergeCells count="38">
    <mergeCell ref="A37:I37"/>
    <mergeCell ref="A38:F38"/>
    <mergeCell ref="A39:F39"/>
    <mergeCell ref="A41:F41"/>
    <mergeCell ref="A23:F23"/>
    <mergeCell ref="A24:F24"/>
    <mergeCell ref="A25:I25"/>
    <mergeCell ref="A26:F26"/>
    <mergeCell ref="A27:F27"/>
    <mergeCell ref="A28:I28"/>
    <mergeCell ref="A29:F29"/>
    <mergeCell ref="A30:F30"/>
    <mergeCell ref="A31:I31"/>
    <mergeCell ref="A40:I40"/>
    <mergeCell ref="A32:F32"/>
    <mergeCell ref="A33:F33"/>
    <mergeCell ref="A1:I1"/>
    <mergeCell ref="A3:I3"/>
    <mergeCell ref="A5:C5"/>
    <mergeCell ref="D5:F6"/>
    <mergeCell ref="G5:I6"/>
    <mergeCell ref="A6:C6"/>
    <mergeCell ref="A42:F42"/>
    <mergeCell ref="A10:I10"/>
    <mergeCell ref="A12:F13"/>
    <mergeCell ref="G12:I12"/>
    <mergeCell ref="A14:F14"/>
    <mergeCell ref="A15:F15"/>
    <mergeCell ref="A17:F17"/>
    <mergeCell ref="A18:F18"/>
    <mergeCell ref="A19:I19"/>
    <mergeCell ref="A20:F20"/>
    <mergeCell ref="A16:I16"/>
    <mergeCell ref="A34:I34"/>
    <mergeCell ref="A35:F35"/>
    <mergeCell ref="A36:F36"/>
    <mergeCell ref="A21:F21"/>
    <mergeCell ref="A22:I22"/>
  </mergeCells>
  <pageMargins left="0.70866141732283472" right="0.70866141732283472" top="0.59055118110236227" bottom="0.59055118110236227"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opLeftCell="A35" zoomScaleNormal="100" workbookViewId="0">
      <selection activeCell="G65" sqref="G65"/>
    </sheetView>
  </sheetViews>
  <sheetFormatPr defaultRowHeight="15" x14ac:dyDescent="0.25"/>
  <cols>
    <col min="1" max="9" width="13.7109375" customWidth="1"/>
  </cols>
  <sheetData>
    <row r="1" spans="1:9" ht="29.25" customHeight="1" x14ac:dyDescent="0.25">
      <c r="A1" s="48" t="s">
        <v>50</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316387909.64999998</v>
      </c>
      <c r="B8" s="4">
        <v>226399956</v>
      </c>
      <c r="C8" s="4">
        <v>221884789</v>
      </c>
      <c r="D8" s="4">
        <f>G8-A8</f>
        <v>-671848.47999995947</v>
      </c>
      <c r="E8" s="4">
        <f t="shared" ref="E8:F8" si="0">H8-B8</f>
        <v>0</v>
      </c>
      <c r="F8" s="4">
        <f t="shared" si="0"/>
        <v>0</v>
      </c>
      <c r="G8" s="4">
        <v>315716061.17000002</v>
      </c>
      <c r="H8" s="4">
        <v>226399956</v>
      </c>
      <c r="I8" s="4">
        <v>221884789</v>
      </c>
    </row>
    <row r="10" spans="1:9" ht="34.5" customHeight="1" x14ac:dyDescent="0.25">
      <c r="A10" s="38" t="s">
        <v>177</v>
      </c>
      <c r="B10" s="38"/>
      <c r="C10" s="38"/>
      <c r="D10" s="38"/>
      <c r="E10" s="38"/>
      <c r="F10" s="38"/>
      <c r="G10" s="38"/>
      <c r="H10" s="38"/>
      <c r="I10" s="38"/>
    </row>
    <row r="11" spans="1:9" x14ac:dyDescent="0.25">
      <c r="G11" s="24"/>
      <c r="I11" s="11" t="s">
        <v>21</v>
      </c>
    </row>
    <row r="12" spans="1:9" x14ac:dyDescent="0.25">
      <c r="A12" s="35" t="s">
        <v>11</v>
      </c>
      <c r="B12" s="35"/>
      <c r="C12" s="35"/>
      <c r="D12" s="35"/>
      <c r="E12" s="35"/>
      <c r="F12" s="35"/>
      <c r="G12" s="35" t="s">
        <v>12</v>
      </c>
      <c r="H12" s="35"/>
      <c r="I12" s="35"/>
    </row>
    <row r="13" spans="1:9" x14ac:dyDescent="0.25">
      <c r="A13" s="35"/>
      <c r="B13" s="35"/>
      <c r="C13" s="35"/>
      <c r="D13" s="35"/>
      <c r="E13" s="35"/>
      <c r="F13" s="35"/>
      <c r="G13" s="3" t="s">
        <v>4</v>
      </c>
      <c r="H13" s="3" t="s">
        <v>5</v>
      </c>
      <c r="I13" s="3" t="s">
        <v>6</v>
      </c>
    </row>
    <row r="14" spans="1:9" s="14" customFormat="1" ht="28.5" customHeight="1" x14ac:dyDescent="0.25">
      <c r="A14" s="40" t="s">
        <v>51</v>
      </c>
      <c r="B14" s="41"/>
      <c r="C14" s="41"/>
      <c r="D14" s="41"/>
      <c r="E14" s="41"/>
      <c r="F14" s="45"/>
      <c r="G14" s="13"/>
      <c r="H14" s="13">
        <v>1095000</v>
      </c>
      <c r="I14" s="13"/>
    </row>
    <row r="15" spans="1:9" x14ac:dyDescent="0.25">
      <c r="A15" s="53" t="s">
        <v>52</v>
      </c>
      <c r="B15" s="54"/>
      <c r="C15" s="54"/>
      <c r="D15" s="54"/>
      <c r="E15" s="54"/>
      <c r="F15" s="55"/>
      <c r="G15" s="8">
        <f>G14</f>
        <v>0</v>
      </c>
      <c r="H15" s="8">
        <f t="shared" ref="H15:I15" si="1">H14</f>
        <v>1095000</v>
      </c>
      <c r="I15" s="8">
        <f t="shared" si="1"/>
        <v>0</v>
      </c>
    </row>
    <row r="16" spans="1:9" ht="42" customHeight="1" x14ac:dyDescent="0.25">
      <c r="A16" s="39" t="s">
        <v>178</v>
      </c>
      <c r="B16" s="39"/>
      <c r="C16" s="39"/>
      <c r="D16" s="39"/>
      <c r="E16" s="39"/>
      <c r="F16" s="39"/>
      <c r="G16" s="39"/>
      <c r="H16" s="39"/>
      <c r="I16" s="39"/>
    </row>
    <row r="17" spans="1:11" s="14" customFormat="1" ht="39.75" customHeight="1" x14ac:dyDescent="0.25">
      <c r="A17" s="40" t="s">
        <v>53</v>
      </c>
      <c r="B17" s="41"/>
      <c r="C17" s="41"/>
      <c r="D17" s="41"/>
      <c r="E17" s="41"/>
      <c r="F17" s="41"/>
      <c r="G17" s="13"/>
      <c r="H17" s="13">
        <v>505000</v>
      </c>
      <c r="I17" s="13"/>
    </row>
    <row r="18" spans="1:11" ht="15" customHeight="1" x14ac:dyDescent="0.25">
      <c r="A18" s="53" t="s">
        <v>52</v>
      </c>
      <c r="B18" s="54"/>
      <c r="C18" s="54"/>
      <c r="D18" s="54"/>
      <c r="E18" s="54"/>
      <c r="F18" s="55"/>
      <c r="G18" s="9">
        <f>G17</f>
        <v>0</v>
      </c>
      <c r="H18" s="9">
        <f t="shared" ref="H18:I18" si="2">H17</f>
        <v>505000</v>
      </c>
      <c r="I18" s="9">
        <f t="shared" si="2"/>
        <v>0</v>
      </c>
    </row>
    <row r="19" spans="1:11" ht="41.25" customHeight="1" x14ac:dyDescent="0.25">
      <c r="A19" s="39" t="s">
        <v>178</v>
      </c>
      <c r="B19" s="39"/>
      <c r="C19" s="39"/>
      <c r="D19" s="39"/>
      <c r="E19" s="39"/>
      <c r="F19" s="39"/>
      <c r="G19" s="39"/>
      <c r="H19" s="39"/>
      <c r="I19" s="39"/>
      <c r="K19" s="24"/>
    </row>
    <row r="20" spans="1:11" s="14" customFormat="1" ht="18.75" customHeight="1" x14ac:dyDescent="0.25">
      <c r="A20" s="40" t="s">
        <v>54</v>
      </c>
      <c r="B20" s="41"/>
      <c r="C20" s="41"/>
      <c r="D20" s="41"/>
      <c r="E20" s="41"/>
      <c r="F20" s="45"/>
      <c r="G20" s="13">
        <v>146168.28</v>
      </c>
      <c r="H20" s="13">
        <v>-143000</v>
      </c>
      <c r="I20" s="13"/>
    </row>
    <row r="21" spans="1:11" ht="15" customHeight="1" x14ac:dyDescent="0.25">
      <c r="A21" s="53" t="s">
        <v>52</v>
      </c>
      <c r="B21" s="54"/>
      <c r="C21" s="54"/>
      <c r="D21" s="54"/>
      <c r="E21" s="54"/>
      <c r="F21" s="55"/>
      <c r="G21" s="9">
        <f>G20</f>
        <v>146168.28</v>
      </c>
      <c r="H21" s="9">
        <f t="shared" ref="H21:I21" si="3">H20</f>
        <v>-143000</v>
      </c>
      <c r="I21" s="9">
        <f t="shared" si="3"/>
        <v>0</v>
      </c>
    </row>
    <row r="22" spans="1:11" ht="143.25" customHeight="1" x14ac:dyDescent="0.25">
      <c r="A22" s="42" t="s">
        <v>180</v>
      </c>
      <c r="B22" s="43"/>
      <c r="C22" s="43"/>
      <c r="D22" s="43"/>
      <c r="E22" s="43"/>
      <c r="F22" s="43"/>
      <c r="G22" s="43"/>
      <c r="H22" s="43"/>
      <c r="I22" s="44"/>
    </row>
    <row r="23" spans="1:11" s="14" customFormat="1" ht="29.25" hidden="1" customHeight="1" x14ac:dyDescent="0.25">
      <c r="A23" s="40" t="s">
        <v>55</v>
      </c>
      <c r="B23" s="41"/>
      <c r="C23" s="41"/>
      <c r="D23" s="41"/>
      <c r="E23" s="41"/>
      <c r="F23" s="45"/>
      <c r="G23" s="13"/>
      <c r="H23" s="13"/>
      <c r="I23" s="13"/>
    </row>
    <row r="24" spans="1:11" ht="15" hidden="1" customHeight="1" x14ac:dyDescent="0.25">
      <c r="A24" s="53" t="s">
        <v>52</v>
      </c>
      <c r="B24" s="54"/>
      <c r="C24" s="54"/>
      <c r="D24" s="54"/>
      <c r="E24" s="54"/>
      <c r="F24" s="55"/>
      <c r="G24" s="9">
        <f>G23</f>
        <v>0</v>
      </c>
      <c r="H24" s="9">
        <f t="shared" ref="H24:I24" si="4">H23</f>
        <v>0</v>
      </c>
      <c r="I24" s="9">
        <f t="shared" si="4"/>
        <v>0</v>
      </c>
    </row>
    <row r="25" spans="1:11" ht="29.25" hidden="1" customHeight="1" x14ac:dyDescent="0.25">
      <c r="A25" s="53"/>
      <c r="B25" s="54"/>
      <c r="C25" s="54"/>
      <c r="D25" s="54"/>
      <c r="E25" s="54"/>
      <c r="F25" s="54"/>
      <c r="G25" s="54"/>
      <c r="H25" s="54"/>
      <c r="I25" s="55"/>
    </row>
    <row r="26" spans="1:11" s="14" customFormat="1" x14ac:dyDescent="0.25">
      <c r="A26" s="40" t="s">
        <v>56</v>
      </c>
      <c r="B26" s="41"/>
      <c r="C26" s="41"/>
      <c r="D26" s="41"/>
      <c r="E26" s="41"/>
      <c r="F26" s="45"/>
      <c r="G26" s="13">
        <v>193698.79</v>
      </c>
      <c r="H26" s="13">
        <v>-43000</v>
      </c>
      <c r="I26" s="13"/>
    </row>
    <row r="27" spans="1:11" ht="15" customHeight="1" x14ac:dyDescent="0.25">
      <c r="A27" s="53" t="s">
        <v>52</v>
      </c>
      <c r="B27" s="54"/>
      <c r="C27" s="54"/>
      <c r="D27" s="54"/>
      <c r="E27" s="54"/>
      <c r="F27" s="55"/>
      <c r="G27" s="9">
        <f>G26</f>
        <v>193698.79</v>
      </c>
      <c r="H27" s="9">
        <f t="shared" ref="H27:I27" si="5">H26</f>
        <v>-43000</v>
      </c>
      <c r="I27" s="9">
        <f t="shared" si="5"/>
        <v>0</v>
      </c>
    </row>
    <row r="28" spans="1:11" ht="120.75" customHeight="1" x14ac:dyDescent="0.25">
      <c r="A28" s="42" t="s">
        <v>179</v>
      </c>
      <c r="B28" s="43"/>
      <c r="C28" s="43"/>
      <c r="D28" s="43"/>
      <c r="E28" s="43"/>
      <c r="F28" s="43"/>
      <c r="G28" s="43"/>
      <c r="H28" s="43"/>
      <c r="I28" s="44"/>
    </row>
    <row r="29" spans="1:11" s="14" customFormat="1" ht="27.75" customHeight="1" x14ac:dyDescent="0.25">
      <c r="A29" s="40" t="s">
        <v>57</v>
      </c>
      <c r="B29" s="41"/>
      <c r="C29" s="41"/>
      <c r="D29" s="41"/>
      <c r="E29" s="41"/>
      <c r="F29" s="45"/>
      <c r="G29" s="13">
        <v>1644268</v>
      </c>
      <c r="H29" s="13">
        <v>-142000</v>
      </c>
      <c r="I29" s="13"/>
    </row>
    <row r="30" spans="1:11" ht="15" customHeight="1" x14ac:dyDescent="0.25">
      <c r="A30" s="53" t="s">
        <v>52</v>
      </c>
      <c r="B30" s="54"/>
      <c r="C30" s="54"/>
      <c r="D30" s="54"/>
      <c r="E30" s="54"/>
      <c r="F30" s="55"/>
      <c r="G30" s="9">
        <f>G29</f>
        <v>1644268</v>
      </c>
      <c r="H30" s="9">
        <f t="shared" ref="H30:I30" si="6">H29</f>
        <v>-142000</v>
      </c>
      <c r="I30" s="9">
        <f t="shared" si="6"/>
        <v>0</v>
      </c>
    </row>
    <row r="31" spans="1:11" ht="144" customHeight="1" x14ac:dyDescent="0.25">
      <c r="A31" s="42" t="s">
        <v>181</v>
      </c>
      <c r="B31" s="43"/>
      <c r="C31" s="43"/>
      <c r="D31" s="43"/>
      <c r="E31" s="43"/>
      <c r="F31" s="43"/>
      <c r="G31" s="43"/>
      <c r="H31" s="43"/>
      <c r="I31" s="44"/>
    </row>
    <row r="32" spans="1:11" s="14" customFormat="1" ht="27.75" customHeight="1" x14ac:dyDescent="0.25">
      <c r="A32" s="40" t="s">
        <v>58</v>
      </c>
      <c r="B32" s="41"/>
      <c r="C32" s="41"/>
      <c r="D32" s="41"/>
      <c r="E32" s="41"/>
      <c r="F32" s="45"/>
      <c r="G32" s="13">
        <v>-1775000</v>
      </c>
      <c r="H32" s="13">
        <v>-767000</v>
      </c>
      <c r="I32" s="13"/>
    </row>
    <row r="33" spans="1:9" ht="15" customHeight="1" x14ac:dyDescent="0.25">
      <c r="A33" s="53" t="s">
        <v>52</v>
      </c>
      <c r="B33" s="54"/>
      <c r="C33" s="54"/>
      <c r="D33" s="54"/>
      <c r="E33" s="54"/>
      <c r="F33" s="55"/>
      <c r="G33" s="9">
        <f>G32</f>
        <v>-1775000</v>
      </c>
      <c r="H33" s="9">
        <f t="shared" ref="H33" si="7">H32</f>
        <v>-767000</v>
      </c>
      <c r="I33" s="9">
        <f t="shared" ref="I33" si="8">I32</f>
        <v>0</v>
      </c>
    </row>
    <row r="34" spans="1:9" ht="129" customHeight="1" x14ac:dyDescent="0.25">
      <c r="A34" s="42" t="s">
        <v>182</v>
      </c>
      <c r="B34" s="43"/>
      <c r="C34" s="43"/>
      <c r="D34" s="43"/>
      <c r="E34" s="43"/>
      <c r="F34" s="43"/>
      <c r="G34" s="43"/>
      <c r="H34" s="43"/>
      <c r="I34" s="44"/>
    </row>
    <row r="35" spans="1:9" s="14" customFormat="1" ht="27.75" customHeight="1" x14ac:dyDescent="0.25">
      <c r="A35" s="40" t="s">
        <v>59</v>
      </c>
      <c r="B35" s="41"/>
      <c r="C35" s="41"/>
      <c r="D35" s="41"/>
      <c r="E35" s="41"/>
      <c r="F35" s="45"/>
      <c r="G35" s="13">
        <v>485050.9</v>
      </c>
      <c r="H35" s="13">
        <v>-505000</v>
      </c>
      <c r="I35" s="13"/>
    </row>
    <row r="36" spans="1:9" ht="15" customHeight="1" x14ac:dyDescent="0.25">
      <c r="A36" s="53" t="s">
        <v>52</v>
      </c>
      <c r="B36" s="54"/>
      <c r="C36" s="54"/>
      <c r="D36" s="54"/>
      <c r="E36" s="54"/>
      <c r="F36" s="55"/>
      <c r="G36" s="9">
        <f>G35</f>
        <v>485050.9</v>
      </c>
      <c r="H36" s="9">
        <f t="shared" ref="H36" si="9">H35</f>
        <v>-505000</v>
      </c>
      <c r="I36" s="9">
        <f t="shared" ref="I36" si="10">I35</f>
        <v>0</v>
      </c>
    </row>
    <row r="37" spans="1:9" ht="135.75" customHeight="1" x14ac:dyDescent="0.25">
      <c r="A37" s="42" t="s">
        <v>183</v>
      </c>
      <c r="B37" s="43"/>
      <c r="C37" s="43"/>
      <c r="D37" s="43"/>
      <c r="E37" s="43"/>
      <c r="F37" s="43"/>
      <c r="G37" s="43"/>
      <c r="H37" s="43"/>
      <c r="I37" s="44"/>
    </row>
    <row r="38" spans="1:9" s="14" customFormat="1" ht="27.75" customHeight="1" x14ac:dyDescent="0.25">
      <c r="A38" s="40" t="s">
        <v>184</v>
      </c>
      <c r="B38" s="41"/>
      <c r="C38" s="41"/>
      <c r="D38" s="41"/>
      <c r="E38" s="41"/>
      <c r="F38" s="45"/>
      <c r="G38" s="13">
        <v>47730.9</v>
      </c>
      <c r="H38" s="13"/>
      <c r="I38" s="13"/>
    </row>
    <row r="39" spans="1:9" ht="15" customHeight="1" x14ac:dyDescent="0.25">
      <c r="A39" s="53" t="s">
        <v>52</v>
      </c>
      <c r="B39" s="54"/>
      <c r="C39" s="54"/>
      <c r="D39" s="54"/>
      <c r="E39" s="54"/>
      <c r="F39" s="55"/>
      <c r="G39" s="9">
        <f>G38</f>
        <v>47730.9</v>
      </c>
      <c r="H39" s="9">
        <f t="shared" ref="H39:I39" si="11">H38</f>
        <v>0</v>
      </c>
      <c r="I39" s="9">
        <f t="shared" si="11"/>
        <v>0</v>
      </c>
    </row>
    <row r="40" spans="1:9" ht="30.75" customHeight="1" x14ac:dyDescent="0.25">
      <c r="A40" s="42" t="s">
        <v>185</v>
      </c>
      <c r="B40" s="43"/>
      <c r="C40" s="43"/>
      <c r="D40" s="43"/>
      <c r="E40" s="43"/>
      <c r="F40" s="43"/>
      <c r="G40" s="43"/>
      <c r="H40" s="43"/>
      <c r="I40" s="44"/>
    </row>
    <row r="41" spans="1:9" s="14" customFormat="1" x14ac:dyDescent="0.25">
      <c r="A41" s="40" t="s">
        <v>186</v>
      </c>
      <c r="B41" s="41"/>
      <c r="C41" s="41"/>
      <c r="D41" s="41"/>
      <c r="E41" s="41"/>
      <c r="F41" s="45"/>
      <c r="G41" s="13"/>
      <c r="H41" s="13"/>
      <c r="I41" s="13"/>
    </row>
    <row r="42" spans="1:9" ht="15" customHeight="1" x14ac:dyDescent="0.25">
      <c r="A42" s="53" t="s">
        <v>52</v>
      </c>
      <c r="B42" s="54"/>
      <c r="C42" s="54"/>
      <c r="D42" s="54"/>
      <c r="E42" s="54"/>
      <c r="F42" s="55"/>
      <c r="G42" s="9">
        <f>G41</f>
        <v>0</v>
      </c>
      <c r="H42" s="9">
        <f t="shared" ref="H42:I42" si="12">H41</f>
        <v>0</v>
      </c>
      <c r="I42" s="9">
        <f t="shared" si="12"/>
        <v>0</v>
      </c>
    </row>
    <row r="43" spans="1:9" ht="19.5" customHeight="1" x14ac:dyDescent="0.25">
      <c r="A43" s="42" t="s">
        <v>187</v>
      </c>
      <c r="B43" s="43"/>
      <c r="C43" s="43"/>
      <c r="D43" s="43"/>
      <c r="E43" s="43"/>
      <c r="F43" s="43"/>
      <c r="G43" s="43"/>
      <c r="H43" s="43"/>
      <c r="I43" s="44"/>
    </row>
    <row r="44" spans="1:9" s="14" customFormat="1" x14ac:dyDescent="0.25">
      <c r="A44" s="40" t="s">
        <v>60</v>
      </c>
      <c r="B44" s="41"/>
      <c r="C44" s="41"/>
      <c r="D44" s="41"/>
      <c r="E44" s="41"/>
      <c r="F44" s="45"/>
      <c r="G44" s="13">
        <v>-1413765.35</v>
      </c>
      <c r="H44" s="13"/>
      <c r="I44" s="13"/>
    </row>
    <row r="45" spans="1:9" ht="15" customHeight="1" x14ac:dyDescent="0.25">
      <c r="A45" s="53" t="s">
        <v>52</v>
      </c>
      <c r="B45" s="54"/>
      <c r="C45" s="54"/>
      <c r="D45" s="54"/>
      <c r="E45" s="54"/>
      <c r="F45" s="55"/>
      <c r="G45" s="9">
        <f>G44</f>
        <v>-1413765.35</v>
      </c>
      <c r="H45" s="9">
        <f t="shared" ref="H45" si="13">H44</f>
        <v>0</v>
      </c>
      <c r="I45" s="9">
        <f t="shared" ref="I45" si="14">I44</f>
        <v>0</v>
      </c>
    </row>
    <row r="46" spans="1:9" ht="51.75" customHeight="1" x14ac:dyDescent="0.25">
      <c r="A46" s="42" t="s">
        <v>188</v>
      </c>
      <c r="B46" s="43"/>
      <c r="C46" s="43"/>
      <c r="D46" s="43"/>
      <c r="E46" s="43"/>
      <c r="F46" s="43"/>
      <c r="G46" s="43"/>
      <c r="H46" s="43"/>
      <c r="I46" s="44"/>
    </row>
    <row r="47" spans="1:9" s="14" customFormat="1" ht="27.75" hidden="1" customHeight="1" x14ac:dyDescent="0.25">
      <c r="A47" s="40" t="s">
        <v>61</v>
      </c>
      <c r="B47" s="41"/>
      <c r="C47" s="41"/>
      <c r="D47" s="41"/>
      <c r="E47" s="41"/>
      <c r="F47" s="45"/>
      <c r="G47" s="13"/>
      <c r="H47" s="13"/>
      <c r="I47" s="13"/>
    </row>
    <row r="48" spans="1:9" ht="15" hidden="1" customHeight="1" x14ac:dyDescent="0.25">
      <c r="A48" s="53" t="s">
        <v>52</v>
      </c>
      <c r="B48" s="54"/>
      <c r="C48" s="54"/>
      <c r="D48" s="54"/>
      <c r="E48" s="54"/>
      <c r="F48" s="55"/>
      <c r="G48" s="9">
        <f>G47</f>
        <v>0</v>
      </c>
      <c r="H48" s="9">
        <f t="shared" ref="H48:I48" si="15">H47</f>
        <v>0</v>
      </c>
      <c r="I48" s="9">
        <f t="shared" si="15"/>
        <v>0</v>
      </c>
    </row>
    <row r="49" spans="1:9" hidden="1" x14ac:dyDescent="0.25">
      <c r="A49" s="42"/>
      <c r="B49" s="43"/>
      <c r="C49" s="43"/>
      <c r="D49" s="43"/>
      <c r="E49" s="43"/>
      <c r="F49" s="43"/>
      <c r="G49" s="43"/>
      <c r="H49" s="43"/>
      <c r="I49" s="44"/>
    </row>
    <row r="50" spans="1:9" x14ac:dyDescent="0.25">
      <c r="A50" s="50" t="s">
        <v>49</v>
      </c>
      <c r="B50" s="51"/>
      <c r="C50" s="51"/>
      <c r="D50" s="51"/>
      <c r="E50" s="51"/>
      <c r="F50" s="52"/>
      <c r="G50" s="10">
        <f>G14+G17+G20+G23+G26+G29+G32+G35+G44+G47+G38</f>
        <v>-671848.48</v>
      </c>
      <c r="H50" s="10">
        <f t="shared" ref="H50:I50" si="16">H14+H17+H20+H23+H26+H29+H32+H35+H44+H47+H38</f>
        <v>0</v>
      </c>
      <c r="I50" s="10">
        <f t="shared" si="16"/>
        <v>0</v>
      </c>
    </row>
    <row r="51" spans="1:9" x14ac:dyDescent="0.25">
      <c r="A51" s="34" t="s">
        <v>217</v>
      </c>
      <c r="B51" s="34"/>
      <c r="C51" s="34"/>
      <c r="D51" s="34"/>
      <c r="E51" s="34"/>
      <c r="F51" s="34"/>
      <c r="G51" s="18">
        <f>G50</f>
        <v>-671848.48</v>
      </c>
      <c r="H51" s="18">
        <f t="shared" ref="H51:I51" si="17">H50</f>
        <v>0</v>
      </c>
      <c r="I51" s="18">
        <f t="shared" si="17"/>
        <v>0</v>
      </c>
    </row>
  </sheetData>
  <mergeCells count="47">
    <mergeCell ref="A50:F50"/>
    <mergeCell ref="A32:F32"/>
    <mergeCell ref="A33:F33"/>
    <mergeCell ref="A34:I34"/>
    <mergeCell ref="A35:F35"/>
    <mergeCell ref="A36:F36"/>
    <mergeCell ref="A37:I37"/>
    <mergeCell ref="A46:I46"/>
    <mergeCell ref="A38:F38"/>
    <mergeCell ref="A39:F39"/>
    <mergeCell ref="A40:I40"/>
    <mergeCell ref="A41:F41"/>
    <mergeCell ref="A42:F42"/>
    <mergeCell ref="A31:I31"/>
    <mergeCell ref="A44:F44"/>
    <mergeCell ref="A47:F47"/>
    <mergeCell ref="A48:F48"/>
    <mergeCell ref="A49:I49"/>
    <mergeCell ref="A45:F45"/>
    <mergeCell ref="A43:I43"/>
    <mergeCell ref="A23:F23"/>
    <mergeCell ref="A24:F24"/>
    <mergeCell ref="A25:I25"/>
    <mergeCell ref="A26:F26"/>
    <mergeCell ref="A27:F27"/>
    <mergeCell ref="A21:F21"/>
    <mergeCell ref="A22:I22"/>
    <mergeCell ref="A17:F17"/>
    <mergeCell ref="A18:F18"/>
    <mergeCell ref="A19:I19"/>
    <mergeCell ref="A20:F20"/>
    <mergeCell ref="A51:F51"/>
    <mergeCell ref="A29:F29"/>
    <mergeCell ref="A30:F30"/>
    <mergeCell ref="A16:I16"/>
    <mergeCell ref="A1:I1"/>
    <mergeCell ref="A3:I3"/>
    <mergeCell ref="A5:C5"/>
    <mergeCell ref="D5:F6"/>
    <mergeCell ref="G5:I6"/>
    <mergeCell ref="A6:C6"/>
    <mergeCell ref="A10:I10"/>
    <mergeCell ref="A12:F13"/>
    <mergeCell ref="G12:I12"/>
    <mergeCell ref="A14:F14"/>
    <mergeCell ref="A15:F15"/>
    <mergeCell ref="A28:I28"/>
  </mergeCells>
  <pageMargins left="0.70866141732283472" right="0.70866141732283472" top="0.78740157480314965" bottom="0.59055118110236227" header="0.31496062992125984" footer="0.31496062992125984"/>
  <pageSetup paperSize="9"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zoomScaleNormal="100" workbookViewId="0">
      <selection activeCell="B39" sqref="B39"/>
    </sheetView>
  </sheetViews>
  <sheetFormatPr defaultRowHeight="15" x14ac:dyDescent="0.25"/>
  <cols>
    <col min="1" max="9" width="13.7109375" customWidth="1"/>
  </cols>
  <sheetData>
    <row r="1" spans="1:9" ht="29.25" customHeight="1" x14ac:dyDescent="0.25">
      <c r="A1" s="48" t="s">
        <v>62</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5550000</v>
      </c>
      <c r="B8" s="4">
        <v>0</v>
      </c>
      <c r="C8" s="4">
        <v>0</v>
      </c>
      <c r="D8" s="4">
        <f>G8-A8</f>
        <v>0</v>
      </c>
      <c r="E8" s="4">
        <f t="shared" ref="E8:F8" si="0">H8-B8</f>
        <v>0</v>
      </c>
      <c r="F8" s="4">
        <f t="shared" si="0"/>
        <v>0</v>
      </c>
      <c r="G8" s="4">
        <v>5550000</v>
      </c>
      <c r="H8" s="4">
        <v>0</v>
      </c>
      <c r="I8" s="4">
        <v>0</v>
      </c>
    </row>
    <row r="10" spans="1:9" ht="34.5" hidden="1" customHeight="1" x14ac:dyDescent="0.25">
      <c r="A10" s="38" t="s">
        <v>63</v>
      </c>
      <c r="B10" s="38"/>
      <c r="C10" s="38"/>
      <c r="D10" s="38"/>
      <c r="E10" s="38"/>
      <c r="F10" s="38"/>
      <c r="G10" s="38"/>
      <c r="H10" s="38"/>
      <c r="I10" s="38"/>
    </row>
    <row r="11" spans="1:9" hidden="1" x14ac:dyDescent="0.25"/>
    <row r="12" spans="1:9" ht="15.75" hidden="1" x14ac:dyDescent="0.25">
      <c r="A12" s="6" t="s">
        <v>64</v>
      </c>
    </row>
    <row r="13" spans="1:9" hidden="1" x14ac:dyDescent="0.25">
      <c r="I13" s="11" t="s">
        <v>21</v>
      </c>
    </row>
    <row r="14" spans="1:9" hidden="1" x14ac:dyDescent="0.25">
      <c r="A14" s="35" t="s">
        <v>11</v>
      </c>
      <c r="B14" s="35"/>
      <c r="C14" s="35"/>
      <c r="D14" s="35"/>
      <c r="E14" s="35"/>
      <c r="F14" s="35"/>
      <c r="G14" s="35" t="s">
        <v>12</v>
      </c>
      <c r="H14" s="35"/>
      <c r="I14" s="35"/>
    </row>
    <row r="15" spans="1:9" hidden="1" x14ac:dyDescent="0.25">
      <c r="A15" s="35"/>
      <c r="B15" s="35"/>
      <c r="C15" s="35"/>
      <c r="D15" s="35"/>
      <c r="E15" s="35"/>
      <c r="F15" s="35"/>
      <c r="G15" s="3" t="s">
        <v>4</v>
      </c>
      <c r="H15" s="3" t="s">
        <v>5</v>
      </c>
      <c r="I15" s="3" t="s">
        <v>6</v>
      </c>
    </row>
    <row r="16" spans="1:9" s="14" customFormat="1" ht="28.5" hidden="1" customHeight="1" x14ac:dyDescent="0.25">
      <c r="A16" s="40" t="s">
        <v>65</v>
      </c>
      <c r="B16" s="41"/>
      <c r="C16" s="41"/>
      <c r="D16" s="41"/>
      <c r="E16" s="41"/>
      <c r="F16" s="45"/>
      <c r="G16" s="13"/>
      <c r="H16" s="13"/>
      <c r="I16" s="13"/>
    </row>
    <row r="17" spans="1:9" hidden="1" x14ac:dyDescent="0.25">
      <c r="A17" s="53" t="s">
        <v>66</v>
      </c>
      <c r="B17" s="54"/>
      <c r="C17" s="54"/>
      <c r="D17" s="54"/>
      <c r="E17" s="54"/>
      <c r="F17" s="55"/>
      <c r="G17" s="8">
        <f>G16</f>
        <v>0</v>
      </c>
      <c r="H17" s="8">
        <f t="shared" ref="H17:I17" si="1">H16</f>
        <v>0</v>
      </c>
      <c r="I17" s="8">
        <f t="shared" si="1"/>
        <v>0</v>
      </c>
    </row>
    <row r="18" spans="1:9" ht="27.75" hidden="1" customHeight="1" x14ac:dyDescent="0.25">
      <c r="A18" s="39"/>
      <c r="B18" s="39"/>
      <c r="C18" s="39"/>
      <c r="D18" s="39"/>
      <c r="E18" s="39"/>
      <c r="F18" s="39"/>
      <c r="G18" s="39"/>
      <c r="H18" s="39"/>
      <c r="I18" s="39"/>
    </row>
    <row r="19" spans="1:9" s="14" customFormat="1" ht="29.25" hidden="1" customHeight="1" x14ac:dyDescent="0.25">
      <c r="A19" s="40" t="s">
        <v>67</v>
      </c>
      <c r="B19" s="41"/>
      <c r="C19" s="41"/>
      <c r="D19" s="41"/>
      <c r="E19" s="41"/>
      <c r="F19" s="41"/>
      <c r="G19" s="13"/>
      <c r="H19" s="13"/>
      <c r="I19" s="13"/>
    </row>
    <row r="20" spans="1:9" ht="15" hidden="1" customHeight="1" x14ac:dyDescent="0.25">
      <c r="A20" s="53" t="s">
        <v>66</v>
      </c>
      <c r="B20" s="54"/>
      <c r="C20" s="54"/>
      <c r="D20" s="54"/>
      <c r="E20" s="54"/>
      <c r="F20" s="55"/>
      <c r="G20" s="9">
        <f>G19</f>
        <v>0</v>
      </c>
      <c r="H20" s="9">
        <f t="shared" ref="H20:I20" si="2">H19</f>
        <v>0</v>
      </c>
      <c r="I20" s="9">
        <f t="shared" si="2"/>
        <v>0</v>
      </c>
    </row>
    <row r="21" spans="1:9" ht="57.75" hidden="1" customHeight="1" x14ac:dyDescent="0.25">
      <c r="A21" s="42"/>
      <c r="B21" s="43"/>
      <c r="C21" s="43"/>
      <c r="D21" s="43"/>
      <c r="E21" s="43"/>
      <c r="F21" s="43"/>
      <c r="G21" s="43"/>
      <c r="H21" s="43"/>
      <c r="I21" s="44"/>
    </row>
    <row r="22" spans="1:9" s="14" customFormat="1" ht="43.5" hidden="1" customHeight="1" x14ac:dyDescent="0.25">
      <c r="A22" s="40" t="s">
        <v>68</v>
      </c>
      <c r="B22" s="41"/>
      <c r="C22" s="41"/>
      <c r="D22" s="41"/>
      <c r="E22" s="41"/>
      <c r="F22" s="45"/>
      <c r="G22" s="13"/>
      <c r="H22" s="13"/>
      <c r="I22" s="13"/>
    </row>
    <row r="23" spans="1:9" ht="15" hidden="1" customHeight="1" x14ac:dyDescent="0.25">
      <c r="A23" s="53" t="s">
        <v>66</v>
      </c>
      <c r="B23" s="54"/>
      <c r="C23" s="54"/>
      <c r="D23" s="54"/>
      <c r="E23" s="54"/>
      <c r="F23" s="55"/>
      <c r="G23" s="9">
        <f>G22</f>
        <v>0</v>
      </c>
      <c r="H23" s="9">
        <f t="shared" ref="H23:I23" si="3">H22</f>
        <v>0</v>
      </c>
      <c r="I23" s="9">
        <f t="shared" si="3"/>
        <v>0</v>
      </c>
    </row>
    <row r="24" spans="1:9" ht="28.5" hidden="1" customHeight="1" x14ac:dyDescent="0.25">
      <c r="A24" s="42"/>
      <c r="B24" s="43"/>
      <c r="C24" s="43"/>
      <c r="D24" s="43"/>
      <c r="E24" s="43"/>
      <c r="F24" s="43"/>
      <c r="G24" s="43"/>
      <c r="H24" s="43"/>
      <c r="I24" s="44"/>
    </row>
    <row r="25" spans="1:9" hidden="1" x14ac:dyDescent="0.25">
      <c r="A25" s="50" t="s">
        <v>15</v>
      </c>
      <c r="B25" s="51"/>
      <c r="C25" s="51"/>
      <c r="D25" s="51"/>
      <c r="E25" s="51"/>
      <c r="F25" s="52"/>
      <c r="G25" s="10">
        <f>G16+G19+G22</f>
        <v>0</v>
      </c>
      <c r="H25" s="10">
        <f t="shared" ref="H25:I25" si="4">H16+H19+H22</f>
        <v>0</v>
      </c>
      <c r="I25" s="10">
        <f t="shared" si="4"/>
        <v>0</v>
      </c>
    </row>
  </sheetData>
  <mergeCells count="19">
    <mergeCell ref="A25:F25"/>
    <mergeCell ref="A23:F23"/>
    <mergeCell ref="A24:I24"/>
    <mergeCell ref="A19:F19"/>
    <mergeCell ref="A20:F20"/>
    <mergeCell ref="A21:I21"/>
    <mergeCell ref="A22:F22"/>
    <mergeCell ref="A18:I18"/>
    <mergeCell ref="A1:I1"/>
    <mergeCell ref="A3:I3"/>
    <mergeCell ref="A5:C5"/>
    <mergeCell ref="D5:F6"/>
    <mergeCell ref="G5:I6"/>
    <mergeCell ref="A6:C6"/>
    <mergeCell ref="A10:I10"/>
    <mergeCell ref="A14:F15"/>
    <mergeCell ref="G14:I14"/>
    <mergeCell ref="A16:F16"/>
    <mergeCell ref="A17:F17"/>
  </mergeCells>
  <pageMargins left="0.70866141732283472" right="0.70866141732283472" top="0.78740157480314965" bottom="0.59055118110236227" header="0.31496062992125984" footer="0.31496062992125984"/>
  <pageSetup paperSize="9"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topLeftCell="A28" zoomScaleNormal="100" workbookViewId="0">
      <selection activeCell="A49" sqref="A49:XFD49"/>
    </sheetView>
  </sheetViews>
  <sheetFormatPr defaultRowHeight="15" x14ac:dyDescent="0.25"/>
  <cols>
    <col min="1" max="9" width="13.7109375" customWidth="1"/>
  </cols>
  <sheetData>
    <row r="1" spans="1:9" ht="29.25" customHeight="1" x14ac:dyDescent="0.25">
      <c r="A1" s="48" t="s">
        <v>69</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137541136.06999999</v>
      </c>
      <c r="B8" s="4">
        <v>126327071.84</v>
      </c>
      <c r="C8" s="4">
        <v>129183400</v>
      </c>
      <c r="D8" s="4">
        <f>G8-A8</f>
        <v>932490.40000000596</v>
      </c>
      <c r="E8" s="4">
        <f t="shared" ref="E8:F8" si="0">H8-B8</f>
        <v>0</v>
      </c>
      <c r="F8" s="4">
        <f t="shared" si="0"/>
        <v>0</v>
      </c>
      <c r="G8" s="4">
        <v>138473626.47</v>
      </c>
      <c r="H8" s="4">
        <v>126327071.84</v>
      </c>
      <c r="I8" s="4">
        <v>129183400</v>
      </c>
    </row>
    <row r="10" spans="1:9" ht="34.5" customHeight="1" x14ac:dyDescent="0.25">
      <c r="A10" s="38" t="s">
        <v>9</v>
      </c>
      <c r="B10" s="38"/>
      <c r="C10" s="38"/>
      <c r="D10" s="38"/>
      <c r="E10" s="38"/>
      <c r="F10" s="38"/>
      <c r="G10" s="38"/>
      <c r="H10" s="38"/>
      <c r="I10" s="38"/>
    </row>
    <row r="12" spans="1:9" ht="15.75" x14ac:dyDescent="0.25">
      <c r="A12" s="6" t="s">
        <v>70</v>
      </c>
    </row>
    <row r="13" spans="1:9" x14ac:dyDescent="0.25">
      <c r="I13" s="11" t="s">
        <v>21</v>
      </c>
    </row>
    <row r="14" spans="1:9" x14ac:dyDescent="0.25">
      <c r="A14" s="35" t="s">
        <v>11</v>
      </c>
      <c r="B14" s="35"/>
      <c r="C14" s="35"/>
      <c r="D14" s="35"/>
      <c r="E14" s="35"/>
      <c r="F14" s="35"/>
      <c r="G14" s="35" t="s">
        <v>12</v>
      </c>
      <c r="H14" s="35"/>
      <c r="I14" s="35"/>
    </row>
    <row r="15" spans="1:9" x14ac:dyDescent="0.25">
      <c r="A15" s="35"/>
      <c r="B15" s="35"/>
      <c r="C15" s="35"/>
      <c r="D15" s="35"/>
      <c r="E15" s="35"/>
      <c r="F15" s="35"/>
      <c r="G15" s="3" t="s">
        <v>4</v>
      </c>
      <c r="H15" s="3" t="s">
        <v>5</v>
      </c>
      <c r="I15" s="3" t="s">
        <v>6</v>
      </c>
    </row>
    <row r="16" spans="1:9" s="14" customFormat="1" ht="40.5" hidden="1" customHeight="1" x14ac:dyDescent="0.25">
      <c r="A16" s="40" t="s">
        <v>71</v>
      </c>
      <c r="B16" s="41"/>
      <c r="C16" s="41"/>
      <c r="D16" s="41"/>
      <c r="E16" s="41"/>
      <c r="F16" s="45"/>
      <c r="G16" s="13"/>
      <c r="H16" s="13"/>
      <c r="I16" s="13"/>
    </row>
    <row r="17" spans="1:9" hidden="1" x14ac:dyDescent="0.25">
      <c r="A17" s="53" t="s">
        <v>72</v>
      </c>
      <c r="B17" s="54"/>
      <c r="C17" s="54"/>
      <c r="D17" s="54"/>
      <c r="E17" s="54"/>
      <c r="F17" s="55"/>
      <c r="G17" s="8">
        <f>G16</f>
        <v>0</v>
      </c>
      <c r="H17" s="8">
        <f t="shared" ref="H17:I17" si="1">H16</f>
        <v>0</v>
      </c>
      <c r="I17" s="8">
        <f t="shared" si="1"/>
        <v>0</v>
      </c>
    </row>
    <row r="18" spans="1:9" hidden="1" x14ac:dyDescent="0.25">
      <c r="A18" s="39"/>
      <c r="B18" s="39"/>
      <c r="C18" s="39"/>
      <c r="D18" s="39"/>
      <c r="E18" s="39"/>
      <c r="F18" s="39"/>
      <c r="G18" s="39"/>
      <c r="H18" s="39"/>
      <c r="I18" s="39"/>
    </row>
    <row r="19" spans="1:9" s="14" customFormat="1" ht="29.25" customHeight="1" x14ac:dyDescent="0.25">
      <c r="A19" s="40" t="s">
        <v>47</v>
      </c>
      <c r="B19" s="41"/>
      <c r="C19" s="41"/>
      <c r="D19" s="41"/>
      <c r="E19" s="41"/>
      <c r="F19" s="41"/>
      <c r="G19" s="13">
        <f>G20+G21</f>
        <v>-171751.55</v>
      </c>
      <c r="H19" s="13"/>
      <c r="I19" s="13"/>
    </row>
    <row r="20" spans="1:9" s="14" customFormat="1" x14ac:dyDescent="0.25">
      <c r="A20" s="53" t="s">
        <v>66</v>
      </c>
      <c r="B20" s="54"/>
      <c r="C20" s="54"/>
      <c r="D20" s="54"/>
      <c r="E20" s="54"/>
      <c r="F20" s="55"/>
      <c r="G20" s="19">
        <v>-169500</v>
      </c>
      <c r="H20" s="19">
        <v>0</v>
      </c>
      <c r="I20" s="19">
        <v>0</v>
      </c>
    </row>
    <row r="21" spans="1:9" ht="15" customHeight="1" x14ac:dyDescent="0.25">
      <c r="A21" s="53" t="s">
        <v>72</v>
      </c>
      <c r="B21" s="54"/>
      <c r="C21" s="54"/>
      <c r="D21" s="54"/>
      <c r="E21" s="54"/>
      <c r="F21" s="55"/>
      <c r="G21" s="9">
        <v>-2251.5500000000002</v>
      </c>
      <c r="H21" s="9">
        <v>0</v>
      </c>
      <c r="I21" s="9">
        <v>0</v>
      </c>
    </row>
    <row r="22" spans="1:9" ht="69.75" customHeight="1" x14ac:dyDescent="0.25">
      <c r="A22" s="39" t="s">
        <v>153</v>
      </c>
      <c r="B22" s="39"/>
      <c r="C22" s="39"/>
      <c r="D22" s="39"/>
      <c r="E22" s="39"/>
      <c r="F22" s="39"/>
      <c r="G22" s="39"/>
      <c r="H22" s="39"/>
      <c r="I22" s="39"/>
    </row>
    <row r="23" spans="1:9" s="14" customFormat="1" ht="30" customHeight="1" x14ac:dyDescent="0.25">
      <c r="A23" s="40" t="s">
        <v>73</v>
      </c>
      <c r="B23" s="41"/>
      <c r="C23" s="41"/>
      <c r="D23" s="41"/>
      <c r="E23" s="41"/>
      <c r="F23" s="45"/>
      <c r="G23" s="13">
        <v>604241.94999999995</v>
      </c>
      <c r="H23" s="13"/>
      <c r="I23" s="13"/>
    </row>
    <row r="24" spans="1:9" ht="15" customHeight="1" x14ac:dyDescent="0.25">
      <c r="A24" s="53" t="s">
        <v>72</v>
      </c>
      <c r="B24" s="54"/>
      <c r="C24" s="54"/>
      <c r="D24" s="54"/>
      <c r="E24" s="54"/>
      <c r="F24" s="55"/>
      <c r="G24" s="9">
        <f>G23</f>
        <v>604241.94999999995</v>
      </c>
      <c r="H24" s="9">
        <f t="shared" ref="H24:I24" si="2">H23</f>
        <v>0</v>
      </c>
      <c r="I24" s="9">
        <f t="shared" si="2"/>
        <v>0</v>
      </c>
    </row>
    <row r="25" spans="1:9" ht="42.75" customHeight="1" x14ac:dyDescent="0.25">
      <c r="A25" s="42" t="s">
        <v>154</v>
      </c>
      <c r="B25" s="43"/>
      <c r="C25" s="43"/>
      <c r="D25" s="43"/>
      <c r="E25" s="43"/>
      <c r="F25" s="43"/>
      <c r="G25" s="43"/>
      <c r="H25" s="43"/>
      <c r="I25" s="44"/>
    </row>
    <row r="26" spans="1:9" x14ac:dyDescent="0.25">
      <c r="A26" s="50" t="s">
        <v>15</v>
      </c>
      <c r="B26" s="51"/>
      <c r="C26" s="51"/>
      <c r="D26" s="51"/>
      <c r="E26" s="51"/>
      <c r="F26" s="52"/>
      <c r="G26" s="10">
        <f>G16+G19+G23</f>
        <v>432490.39999999997</v>
      </c>
      <c r="H26" s="10">
        <f t="shared" ref="H26:I26" si="3">H16+H19+H23</f>
        <v>0</v>
      </c>
      <c r="I26" s="10">
        <f t="shared" si="3"/>
        <v>0</v>
      </c>
    </row>
    <row r="28" spans="1:9" ht="15.75" x14ac:dyDescent="0.25">
      <c r="A28" s="15" t="s">
        <v>74</v>
      </c>
    </row>
    <row r="30" spans="1:9" x14ac:dyDescent="0.25">
      <c r="A30" s="35" t="s">
        <v>11</v>
      </c>
      <c r="B30" s="35"/>
      <c r="C30" s="35"/>
      <c r="D30" s="35"/>
      <c r="E30" s="35"/>
      <c r="F30" s="35"/>
      <c r="G30" s="35" t="s">
        <v>12</v>
      </c>
      <c r="H30" s="35"/>
      <c r="I30" s="35"/>
    </row>
    <row r="31" spans="1:9" x14ac:dyDescent="0.25">
      <c r="A31" s="35"/>
      <c r="B31" s="35"/>
      <c r="C31" s="35"/>
      <c r="D31" s="35"/>
      <c r="E31" s="35"/>
      <c r="F31" s="35"/>
      <c r="G31" s="3" t="s">
        <v>7</v>
      </c>
      <c r="H31" s="3" t="s">
        <v>5</v>
      </c>
      <c r="I31" s="3" t="s">
        <v>8</v>
      </c>
    </row>
    <row r="32" spans="1:9" s="14" customFormat="1" ht="30.75" customHeight="1" x14ac:dyDescent="0.25">
      <c r="A32" s="59" t="s">
        <v>75</v>
      </c>
      <c r="B32" s="59"/>
      <c r="C32" s="59"/>
      <c r="D32" s="59"/>
      <c r="E32" s="59"/>
      <c r="F32" s="59"/>
      <c r="G32" s="16">
        <f>G33+G34</f>
        <v>-1000000</v>
      </c>
      <c r="H32" s="16">
        <f t="shared" ref="H32:I32" si="4">H33+H34</f>
        <v>0</v>
      </c>
      <c r="I32" s="16">
        <f t="shared" si="4"/>
        <v>0</v>
      </c>
    </row>
    <row r="33" spans="1:9" s="14" customFormat="1" x14ac:dyDescent="0.25">
      <c r="A33" s="53" t="s">
        <v>66</v>
      </c>
      <c r="B33" s="54"/>
      <c r="C33" s="54"/>
      <c r="D33" s="54"/>
      <c r="E33" s="54"/>
      <c r="F33" s="55"/>
      <c r="G33" s="17">
        <v>3100000</v>
      </c>
      <c r="H33" s="17">
        <v>18800000</v>
      </c>
      <c r="I33" s="17">
        <v>17000000</v>
      </c>
    </row>
    <row r="34" spans="1:9" x14ac:dyDescent="0.25">
      <c r="A34" s="53" t="s">
        <v>76</v>
      </c>
      <c r="B34" s="54"/>
      <c r="C34" s="54"/>
      <c r="D34" s="54"/>
      <c r="E34" s="54"/>
      <c r="F34" s="55"/>
      <c r="G34" s="17">
        <v>-4100000</v>
      </c>
      <c r="H34" s="17">
        <v>-18800000</v>
      </c>
      <c r="I34" s="17">
        <v>-17000000</v>
      </c>
    </row>
    <row r="35" spans="1:9" ht="50.25" customHeight="1" x14ac:dyDescent="0.25">
      <c r="A35" s="62" t="s">
        <v>206</v>
      </c>
      <c r="B35" s="62"/>
      <c r="C35" s="62"/>
      <c r="D35" s="62"/>
      <c r="E35" s="62"/>
      <c r="F35" s="62"/>
      <c r="G35" s="62"/>
      <c r="H35" s="62"/>
      <c r="I35" s="62"/>
    </row>
    <row r="36" spans="1:9" s="14" customFormat="1" x14ac:dyDescent="0.25">
      <c r="A36" s="40" t="s">
        <v>47</v>
      </c>
      <c r="B36" s="41"/>
      <c r="C36" s="41"/>
      <c r="D36" s="41"/>
      <c r="E36" s="41"/>
      <c r="F36" s="41"/>
      <c r="G36" s="16">
        <f>G37</f>
        <v>1500000</v>
      </c>
      <c r="H36" s="16"/>
      <c r="I36" s="16"/>
    </row>
    <row r="37" spans="1:9" ht="15" customHeight="1" x14ac:dyDescent="0.25">
      <c r="A37" s="53" t="s">
        <v>76</v>
      </c>
      <c r="B37" s="54"/>
      <c r="C37" s="54"/>
      <c r="D37" s="54"/>
      <c r="E37" s="54"/>
      <c r="F37" s="55"/>
      <c r="G37" s="17">
        <v>1500000</v>
      </c>
      <c r="H37" s="17">
        <f t="shared" ref="H37:I37" si="5">H36</f>
        <v>0</v>
      </c>
      <c r="I37" s="17">
        <f t="shared" si="5"/>
        <v>0</v>
      </c>
    </row>
    <row r="38" spans="1:9" ht="66" customHeight="1" x14ac:dyDescent="0.25">
      <c r="A38" s="60" t="s">
        <v>207</v>
      </c>
      <c r="B38" s="60"/>
      <c r="C38" s="60"/>
      <c r="D38" s="60"/>
      <c r="E38" s="60"/>
      <c r="F38" s="60"/>
      <c r="G38" s="60"/>
      <c r="H38" s="60"/>
      <c r="I38" s="60"/>
    </row>
    <row r="39" spans="1:9" ht="18.75" customHeight="1" x14ac:dyDescent="0.25">
      <c r="A39" s="56" t="s">
        <v>15</v>
      </c>
      <c r="B39" s="57"/>
      <c r="C39" s="57"/>
      <c r="D39" s="57"/>
      <c r="E39" s="57"/>
      <c r="F39" s="58"/>
      <c r="G39" s="18">
        <f>G32+G36</f>
        <v>500000</v>
      </c>
      <c r="H39" s="18">
        <f>H32+H36</f>
        <v>0</v>
      </c>
      <c r="I39" s="18">
        <f>I32+I36</f>
        <v>0</v>
      </c>
    </row>
    <row r="40" spans="1:9" hidden="1" x14ac:dyDescent="0.25"/>
    <row r="41" spans="1:9" ht="15.75" hidden="1" x14ac:dyDescent="0.25">
      <c r="A41" s="6" t="s">
        <v>77</v>
      </c>
    </row>
    <row r="42" spans="1:9" hidden="1" x14ac:dyDescent="0.25"/>
    <row r="43" spans="1:9" hidden="1" x14ac:dyDescent="0.25">
      <c r="A43" s="35" t="s">
        <v>11</v>
      </c>
      <c r="B43" s="35"/>
      <c r="C43" s="35"/>
      <c r="D43" s="35"/>
      <c r="E43" s="35"/>
      <c r="F43" s="35"/>
      <c r="G43" s="35" t="s">
        <v>12</v>
      </c>
      <c r="H43" s="35"/>
      <c r="I43" s="35"/>
    </row>
    <row r="44" spans="1:9" hidden="1" x14ac:dyDescent="0.25">
      <c r="A44" s="35"/>
      <c r="B44" s="35"/>
      <c r="C44" s="35"/>
      <c r="D44" s="35"/>
      <c r="E44" s="35"/>
      <c r="F44" s="35"/>
      <c r="G44" s="3" t="s">
        <v>4</v>
      </c>
      <c r="H44" s="3" t="s">
        <v>5</v>
      </c>
      <c r="I44" s="3" t="s">
        <v>6</v>
      </c>
    </row>
    <row r="45" spans="1:9" s="14" customFormat="1" ht="31.5" hidden="1" customHeight="1" x14ac:dyDescent="0.25">
      <c r="A45" s="59" t="s">
        <v>78</v>
      </c>
      <c r="B45" s="59"/>
      <c r="C45" s="59"/>
      <c r="D45" s="59"/>
      <c r="E45" s="59"/>
      <c r="F45" s="59"/>
      <c r="G45" s="16"/>
      <c r="H45" s="16" t="s">
        <v>13</v>
      </c>
      <c r="I45" s="16" t="s">
        <v>13</v>
      </c>
    </row>
    <row r="46" spans="1:9" s="14" customFormat="1" hidden="1" x14ac:dyDescent="0.25">
      <c r="A46" s="61" t="s">
        <v>66</v>
      </c>
      <c r="B46" s="61"/>
      <c r="C46" s="61"/>
      <c r="D46" s="61"/>
      <c r="E46" s="61"/>
      <c r="F46" s="61"/>
      <c r="G46" s="17">
        <f>G45</f>
        <v>0</v>
      </c>
      <c r="H46" s="17" t="str">
        <f t="shared" ref="H46:I46" si="6">H45</f>
        <v>-</v>
      </c>
      <c r="I46" s="17" t="str">
        <f t="shared" si="6"/>
        <v>-</v>
      </c>
    </row>
    <row r="47" spans="1:9" hidden="1" x14ac:dyDescent="0.25">
      <c r="A47" s="62"/>
      <c r="B47" s="62"/>
      <c r="C47" s="62"/>
      <c r="D47" s="62"/>
      <c r="E47" s="62"/>
      <c r="F47" s="62"/>
      <c r="G47" s="62"/>
      <c r="H47" s="62"/>
      <c r="I47" s="62"/>
    </row>
    <row r="48" spans="1:9" hidden="1" x14ac:dyDescent="0.25">
      <c r="A48" s="34" t="s">
        <v>15</v>
      </c>
      <c r="B48" s="34"/>
      <c r="C48" s="34"/>
      <c r="D48" s="34"/>
      <c r="E48" s="34"/>
      <c r="F48" s="34"/>
      <c r="G48" s="18">
        <f>G45</f>
        <v>0</v>
      </c>
      <c r="H48" s="18">
        <v>0</v>
      </c>
      <c r="I48" s="18">
        <v>0</v>
      </c>
    </row>
    <row r="49" spans="1:9" x14ac:dyDescent="0.25">
      <c r="A49" s="34" t="s">
        <v>217</v>
      </c>
      <c r="B49" s="34"/>
      <c r="C49" s="34"/>
      <c r="D49" s="34"/>
      <c r="E49" s="34"/>
      <c r="F49" s="34"/>
      <c r="G49" s="18">
        <f>G26+G39+G48</f>
        <v>932490.39999999991</v>
      </c>
      <c r="H49" s="18">
        <f t="shared" ref="H49:I49" si="7">H26+H39+H48</f>
        <v>0</v>
      </c>
      <c r="I49" s="18">
        <f t="shared" si="7"/>
        <v>0</v>
      </c>
    </row>
  </sheetData>
  <mergeCells count="37">
    <mergeCell ref="A30:F31"/>
    <mergeCell ref="G30:I30"/>
    <mergeCell ref="A32:F32"/>
    <mergeCell ref="A34:F34"/>
    <mergeCell ref="A48:F48"/>
    <mergeCell ref="A33:F33"/>
    <mergeCell ref="A47:I47"/>
    <mergeCell ref="A39:F39"/>
    <mergeCell ref="A43:F44"/>
    <mergeCell ref="G43:I43"/>
    <mergeCell ref="A45:F45"/>
    <mergeCell ref="A46:F46"/>
    <mergeCell ref="A36:F36"/>
    <mergeCell ref="A37:F37"/>
    <mergeCell ref="A38:I38"/>
    <mergeCell ref="A35:I35"/>
    <mergeCell ref="A21:F21"/>
    <mergeCell ref="A22:I22"/>
    <mergeCell ref="A23:F23"/>
    <mergeCell ref="A20:F20"/>
    <mergeCell ref="A26:F26"/>
    <mergeCell ref="A49:F49"/>
    <mergeCell ref="A18:I18"/>
    <mergeCell ref="A1:I1"/>
    <mergeCell ref="A3:I3"/>
    <mergeCell ref="A5:C5"/>
    <mergeCell ref="D5:F6"/>
    <mergeCell ref="G5:I6"/>
    <mergeCell ref="A6:C6"/>
    <mergeCell ref="A10:I10"/>
    <mergeCell ref="A14:F15"/>
    <mergeCell ref="G14:I14"/>
    <mergeCell ref="A16:F16"/>
    <mergeCell ref="A17:F17"/>
    <mergeCell ref="A24:F24"/>
    <mergeCell ref="A25:I25"/>
    <mergeCell ref="A19:F19"/>
  </mergeCells>
  <pageMargins left="0.70866141732283472" right="0.70866141732283472" top="0.78740157480314965" bottom="0.59055118110236227" header="0.31496062992125984" footer="0.31496062992125984"/>
  <pageSetup paperSize="9"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55" zoomScaleNormal="100" workbookViewId="0">
      <selection activeCell="B78" sqref="B78"/>
    </sheetView>
  </sheetViews>
  <sheetFormatPr defaultRowHeight="15" x14ac:dyDescent="0.25"/>
  <cols>
    <col min="1" max="9" width="13.7109375" customWidth="1"/>
  </cols>
  <sheetData>
    <row r="1" spans="1:9" ht="29.25" customHeight="1" x14ac:dyDescent="0.25">
      <c r="A1" s="48" t="s">
        <v>79</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526899092.62</v>
      </c>
      <c r="B8" s="4">
        <v>306216426.91000003</v>
      </c>
      <c r="C8" s="4">
        <v>294665300</v>
      </c>
      <c r="D8" s="4">
        <f>G8-A8</f>
        <v>2854523.4599999785</v>
      </c>
      <c r="E8" s="4">
        <f t="shared" ref="E8:F8" si="0">H8-B8</f>
        <v>4386755.6199999452</v>
      </c>
      <c r="F8" s="4">
        <f t="shared" si="0"/>
        <v>0</v>
      </c>
      <c r="G8" s="4">
        <v>529753616.07999998</v>
      </c>
      <c r="H8" s="4">
        <v>310603182.52999997</v>
      </c>
      <c r="I8" s="4">
        <v>294665300</v>
      </c>
    </row>
    <row r="10" spans="1:9" ht="47.25" customHeight="1" x14ac:dyDescent="0.25">
      <c r="A10" s="38" t="s">
        <v>158</v>
      </c>
      <c r="B10" s="38"/>
      <c r="C10" s="38"/>
      <c r="D10" s="38"/>
      <c r="E10" s="38"/>
      <c r="F10" s="38"/>
      <c r="G10" s="38"/>
      <c r="H10" s="38"/>
      <c r="I10" s="38"/>
    </row>
    <row r="12" spans="1:9" ht="15.75" x14ac:dyDescent="0.25">
      <c r="A12" s="6" t="s">
        <v>81</v>
      </c>
    </row>
    <row r="13" spans="1:9" x14ac:dyDescent="0.25">
      <c r="I13" s="11" t="s">
        <v>21</v>
      </c>
    </row>
    <row r="14" spans="1:9" x14ac:dyDescent="0.25">
      <c r="A14" s="35" t="s">
        <v>11</v>
      </c>
      <c r="B14" s="35"/>
      <c r="C14" s="35"/>
      <c r="D14" s="35"/>
      <c r="E14" s="35"/>
      <c r="F14" s="35"/>
      <c r="G14" s="35" t="s">
        <v>12</v>
      </c>
      <c r="H14" s="35"/>
      <c r="I14" s="35"/>
    </row>
    <row r="15" spans="1:9" x14ac:dyDescent="0.25">
      <c r="A15" s="35"/>
      <c r="B15" s="35"/>
      <c r="C15" s="35"/>
      <c r="D15" s="35"/>
      <c r="E15" s="35"/>
      <c r="F15" s="35"/>
      <c r="G15" s="3" t="s">
        <v>4</v>
      </c>
      <c r="H15" s="3" t="s">
        <v>5</v>
      </c>
      <c r="I15" s="3" t="s">
        <v>6</v>
      </c>
    </row>
    <row r="16" spans="1:9" s="14" customFormat="1" ht="28.5" customHeight="1" x14ac:dyDescent="0.25">
      <c r="A16" s="40" t="s">
        <v>82</v>
      </c>
      <c r="B16" s="41"/>
      <c r="C16" s="41"/>
      <c r="D16" s="41"/>
      <c r="E16" s="41"/>
      <c r="F16" s="45"/>
      <c r="G16" s="13">
        <v>-2851990.4</v>
      </c>
      <c r="H16" s="13"/>
      <c r="I16" s="13"/>
    </row>
    <row r="17" spans="1:9" x14ac:dyDescent="0.25">
      <c r="A17" s="53" t="s">
        <v>83</v>
      </c>
      <c r="B17" s="54"/>
      <c r="C17" s="54"/>
      <c r="D17" s="54"/>
      <c r="E17" s="54"/>
      <c r="F17" s="55"/>
      <c r="G17" s="8">
        <f>G16</f>
        <v>-2851990.4</v>
      </c>
      <c r="H17" s="8">
        <f t="shared" ref="H17:I17" si="1">H16</f>
        <v>0</v>
      </c>
      <c r="I17" s="8">
        <f t="shared" si="1"/>
        <v>0</v>
      </c>
    </row>
    <row r="18" spans="1:9" ht="61.5" customHeight="1" x14ac:dyDescent="0.25">
      <c r="A18" s="39" t="s">
        <v>155</v>
      </c>
      <c r="B18" s="39"/>
      <c r="C18" s="39"/>
      <c r="D18" s="39"/>
      <c r="E18" s="39"/>
      <c r="F18" s="39"/>
      <c r="G18" s="39"/>
      <c r="H18" s="39"/>
      <c r="I18" s="39"/>
    </row>
    <row r="19" spans="1:9" s="14" customFormat="1" ht="29.25" customHeight="1" x14ac:dyDescent="0.25">
      <c r="A19" s="40" t="s">
        <v>82</v>
      </c>
      <c r="B19" s="41"/>
      <c r="C19" s="41"/>
      <c r="D19" s="41"/>
      <c r="E19" s="41"/>
      <c r="F19" s="41"/>
      <c r="G19" s="13">
        <v>0.2</v>
      </c>
      <c r="H19" s="13"/>
      <c r="I19" s="13"/>
    </row>
    <row r="20" spans="1:9" ht="15" customHeight="1" x14ac:dyDescent="0.25">
      <c r="A20" s="53" t="s">
        <v>83</v>
      </c>
      <c r="B20" s="54"/>
      <c r="C20" s="54"/>
      <c r="D20" s="54"/>
      <c r="E20" s="54"/>
      <c r="F20" s="55"/>
      <c r="G20" s="9">
        <f>G19</f>
        <v>0.2</v>
      </c>
      <c r="H20" s="9">
        <f t="shared" ref="H20:I20" si="2">H19</f>
        <v>0</v>
      </c>
      <c r="I20" s="9">
        <f t="shared" si="2"/>
        <v>0</v>
      </c>
    </row>
    <row r="21" spans="1:9" ht="49.5" customHeight="1" x14ac:dyDescent="0.25">
      <c r="A21" s="42" t="s">
        <v>208</v>
      </c>
      <c r="B21" s="43"/>
      <c r="C21" s="43"/>
      <c r="D21" s="43"/>
      <c r="E21" s="43"/>
      <c r="F21" s="43"/>
      <c r="G21" s="43"/>
      <c r="H21" s="43"/>
      <c r="I21" s="44"/>
    </row>
    <row r="22" spans="1:9" s="14" customFormat="1" ht="30" hidden="1" customHeight="1" x14ac:dyDescent="0.25">
      <c r="A22" s="40" t="s">
        <v>84</v>
      </c>
      <c r="B22" s="41"/>
      <c r="C22" s="41"/>
      <c r="D22" s="41"/>
      <c r="E22" s="41"/>
      <c r="F22" s="45"/>
      <c r="G22" s="13"/>
      <c r="H22" s="13"/>
      <c r="I22" s="13"/>
    </row>
    <row r="23" spans="1:9" ht="15" hidden="1" customHeight="1" x14ac:dyDescent="0.25">
      <c r="A23" s="53" t="s">
        <v>83</v>
      </c>
      <c r="B23" s="54"/>
      <c r="C23" s="54"/>
      <c r="D23" s="54"/>
      <c r="E23" s="54"/>
      <c r="F23" s="55"/>
      <c r="G23" s="9">
        <f>G22</f>
        <v>0</v>
      </c>
      <c r="H23" s="9">
        <f t="shared" ref="H23:I23" si="3">H22</f>
        <v>0</v>
      </c>
      <c r="I23" s="9">
        <f t="shared" si="3"/>
        <v>0</v>
      </c>
    </row>
    <row r="24" spans="1:9" ht="28.5" hidden="1" customHeight="1" x14ac:dyDescent="0.25">
      <c r="A24" s="53"/>
      <c r="B24" s="54"/>
      <c r="C24" s="54"/>
      <c r="D24" s="54"/>
      <c r="E24" s="54"/>
      <c r="F24" s="54"/>
      <c r="G24" s="54"/>
      <c r="H24" s="54"/>
      <c r="I24" s="55"/>
    </row>
    <row r="25" spans="1:9" s="14" customFormat="1" ht="29.25" customHeight="1" x14ac:dyDescent="0.25">
      <c r="A25" s="40" t="s">
        <v>85</v>
      </c>
      <c r="B25" s="41"/>
      <c r="C25" s="41"/>
      <c r="D25" s="41"/>
      <c r="E25" s="41"/>
      <c r="F25" s="45"/>
      <c r="G25" s="13">
        <v>-7500</v>
      </c>
      <c r="H25" s="13"/>
      <c r="I25" s="13"/>
    </row>
    <row r="26" spans="1:9" ht="15" customHeight="1" x14ac:dyDescent="0.25">
      <c r="A26" s="53" t="s">
        <v>83</v>
      </c>
      <c r="B26" s="54"/>
      <c r="C26" s="54"/>
      <c r="D26" s="54"/>
      <c r="E26" s="54"/>
      <c r="F26" s="55"/>
      <c r="G26" s="9">
        <f>G25</f>
        <v>-7500</v>
      </c>
      <c r="H26" s="9">
        <f t="shared" ref="H26:I26" si="4">H25</f>
        <v>0</v>
      </c>
      <c r="I26" s="9">
        <f t="shared" si="4"/>
        <v>0</v>
      </c>
    </row>
    <row r="27" spans="1:9" ht="46.5" customHeight="1" x14ac:dyDescent="0.25">
      <c r="A27" s="42" t="s">
        <v>156</v>
      </c>
      <c r="B27" s="43"/>
      <c r="C27" s="43"/>
      <c r="D27" s="43"/>
      <c r="E27" s="43"/>
      <c r="F27" s="43"/>
      <c r="G27" s="43"/>
      <c r="H27" s="43"/>
      <c r="I27" s="44"/>
    </row>
    <row r="28" spans="1:9" s="14" customFormat="1" ht="28.5" customHeight="1" x14ac:dyDescent="0.25">
      <c r="A28" s="40" t="s">
        <v>86</v>
      </c>
      <c r="B28" s="41"/>
      <c r="C28" s="41"/>
      <c r="D28" s="41"/>
      <c r="E28" s="41"/>
      <c r="F28" s="45"/>
      <c r="G28" s="13"/>
      <c r="H28" s="13">
        <v>4386755.62</v>
      </c>
      <c r="I28" s="13"/>
    </row>
    <row r="29" spans="1:9" x14ac:dyDescent="0.25">
      <c r="A29" s="53" t="s">
        <v>66</v>
      </c>
      <c r="B29" s="54"/>
      <c r="C29" s="54"/>
      <c r="D29" s="54"/>
      <c r="E29" s="54"/>
      <c r="F29" s="55"/>
      <c r="G29" s="9">
        <f>G28</f>
        <v>0</v>
      </c>
      <c r="H29" s="9">
        <f t="shared" ref="H29:I29" si="5">H28</f>
        <v>4386755.62</v>
      </c>
      <c r="I29" s="9">
        <f t="shared" si="5"/>
        <v>0</v>
      </c>
    </row>
    <row r="30" spans="1:9" ht="34.5" customHeight="1" x14ac:dyDescent="0.25">
      <c r="A30" s="42" t="s">
        <v>87</v>
      </c>
      <c r="B30" s="43"/>
      <c r="C30" s="43"/>
      <c r="D30" s="43"/>
      <c r="E30" s="43"/>
      <c r="F30" s="43"/>
      <c r="G30" s="43"/>
      <c r="H30" s="43"/>
      <c r="I30" s="44"/>
    </row>
    <row r="31" spans="1:9" s="14" customFormat="1" ht="27.75" customHeight="1" x14ac:dyDescent="0.25">
      <c r="A31" s="40" t="s">
        <v>88</v>
      </c>
      <c r="B31" s="41"/>
      <c r="C31" s="41"/>
      <c r="D31" s="41"/>
      <c r="E31" s="41"/>
      <c r="F31" s="45"/>
      <c r="G31" s="13">
        <v>444332.6</v>
      </c>
      <c r="H31" s="13"/>
      <c r="I31" s="13"/>
    </row>
    <row r="32" spans="1:9" ht="15" customHeight="1" x14ac:dyDescent="0.25">
      <c r="A32" s="53" t="s">
        <v>83</v>
      </c>
      <c r="B32" s="54"/>
      <c r="C32" s="54"/>
      <c r="D32" s="54"/>
      <c r="E32" s="54"/>
      <c r="F32" s="55"/>
      <c r="G32" s="9">
        <f>G31</f>
        <v>444332.6</v>
      </c>
      <c r="H32" s="9">
        <f t="shared" ref="H32:I32" si="6">H31</f>
        <v>0</v>
      </c>
      <c r="I32" s="9">
        <f t="shared" si="6"/>
        <v>0</v>
      </c>
    </row>
    <row r="33" spans="1:9" ht="203.25" customHeight="1" x14ac:dyDescent="0.25">
      <c r="A33" s="42" t="s">
        <v>209</v>
      </c>
      <c r="B33" s="43"/>
      <c r="C33" s="43"/>
      <c r="D33" s="43"/>
      <c r="E33" s="43"/>
      <c r="F33" s="43"/>
      <c r="G33" s="43"/>
      <c r="H33" s="43"/>
      <c r="I33" s="44"/>
    </row>
    <row r="34" spans="1:9" x14ac:dyDescent="0.25">
      <c r="A34" s="50" t="s">
        <v>15</v>
      </c>
      <c r="B34" s="51"/>
      <c r="C34" s="51"/>
      <c r="D34" s="51"/>
      <c r="E34" s="51"/>
      <c r="F34" s="52"/>
      <c r="G34" s="10">
        <f>G16+G19+G22+G25+G28+G31</f>
        <v>-2415157.5999999996</v>
      </c>
      <c r="H34" s="10">
        <f>H16+H19+H22+H25+H28</f>
        <v>4386755.62</v>
      </c>
      <c r="I34" s="10">
        <f>I16+I19+I22+I25+I28</f>
        <v>0</v>
      </c>
    </row>
    <row r="36" spans="1:9" ht="15.75" x14ac:dyDescent="0.25">
      <c r="A36" s="15" t="s">
        <v>89</v>
      </c>
      <c r="G36" s="24"/>
    </row>
    <row r="38" spans="1:9" x14ac:dyDescent="0.25">
      <c r="A38" s="35" t="s">
        <v>11</v>
      </c>
      <c r="B38" s="35"/>
      <c r="C38" s="35"/>
      <c r="D38" s="35"/>
      <c r="E38" s="35"/>
      <c r="F38" s="35"/>
      <c r="G38" s="35" t="s">
        <v>12</v>
      </c>
      <c r="H38" s="35"/>
      <c r="I38" s="35"/>
    </row>
    <row r="39" spans="1:9" x14ac:dyDescent="0.25">
      <c r="A39" s="35"/>
      <c r="B39" s="35"/>
      <c r="C39" s="35"/>
      <c r="D39" s="35"/>
      <c r="E39" s="35"/>
      <c r="F39" s="35"/>
      <c r="G39" s="3" t="s">
        <v>7</v>
      </c>
      <c r="H39" s="3" t="s">
        <v>5</v>
      </c>
      <c r="I39" s="3" t="s">
        <v>8</v>
      </c>
    </row>
    <row r="40" spans="1:9" s="14" customFormat="1" ht="30.75" customHeight="1" x14ac:dyDescent="0.25">
      <c r="A40" s="40" t="s">
        <v>90</v>
      </c>
      <c r="B40" s="41"/>
      <c r="C40" s="41"/>
      <c r="D40" s="41"/>
      <c r="E40" s="41"/>
      <c r="F40" s="45"/>
      <c r="G40" s="16">
        <v>-905800</v>
      </c>
      <c r="H40" s="16"/>
      <c r="I40" s="16"/>
    </row>
    <row r="41" spans="1:9" ht="15" customHeight="1" x14ac:dyDescent="0.25">
      <c r="A41" s="53" t="s">
        <v>83</v>
      </c>
      <c r="B41" s="54"/>
      <c r="C41" s="54"/>
      <c r="D41" s="54"/>
      <c r="E41" s="54"/>
      <c r="F41" s="55"/>
      <c r="G41" s="17">
        <f>G40</f>
        <v>-905800</v>
      </c>
      <c r="H41" s="17">
        <f t="shared" ref="H41:I41" si="7">H40</f>
        <v>0</v>
      </c>
      <c r="I41" s="17">
        <f t="shared" si="7"/>
        <v>0</v>
      </c>
    </row>
    <row r="42" spans="1:9" ht="156" customHeight="1" x14ac:dyDescent="0.25">
      <c r="A42" s="42" t="s">
        <v>157</v>
      </c>
      <c r="B42" s="43"/>
      <c r="C42" s="43"/>
      <c r="D42" s="43"/>
      <c r="E42" s="43"/>
      <c r="F42" s="43"/>
      <c r="G42" s="43"/>
      <c r="H42" s="43"/>
      <c r="I42" s="44"/>
    </row>
    <row r="43" spans="1:9" s="14" customFormat="1" x14ac:dyDescent="0.25">
      <c r="A43" s="40" t="s">
        <v>159</v>
      </c>
      <c r="B43" s="41"/>
      <c r="C43" s="41"/>
      <c r="D43" s="41"/>
      <c r="E43" s="41"/>
      <c r="F43" s="45"/>
      <c r="G43" s="16">
        <v>5000000</v>
      </c>
      <c r="H43" s="16"/>
      <c r="I43" s="16"/>
    </row>
    <row r="44" spans="1:9" ht="15" customHeight="1" x14ac:dyDescent="0.25">
      <c r="A44" s="53" t="s">
        <v>83</v>
      </c>
      <c r="B44" s="54"/>
      <c r="C44" s="54"/>
      <c r="D44" s="54"/>
      <c r="E44" s="54"/>
      <c r="F44" s="55"/>
      <c r="G44" s="17">
        <f>G43</f>
        <v>5000000</v>
      </c>
      <c r="H44" s="17">
        <f t="shared" ref="H44:I44" si="8">H43</f>
        <v>0</v>
      </c>
      <c r="I44" s="17">
        <f t="shared" si="8"/>
        <v>0</v>
      </c>
    </row>
    <row r="45" spans="1:9" ht="42.75" customHeight="1" x14ac:dyDescent="0.25">
      <c r="A45" s="42" t="s">
        <v>160</v>
      </c>
      <c r="B45" s="43"/>
      <c r="C45" s="43"/>
      <c r="D45" s="43"/>
      <c r="E45" s="43"/>
      <c r="F45" s="43"/>
      <c r="G45" s="43"/>
      <c r="H45" s="43"/>
      <c r="I45" s="44"/>
    </row>
    <row r="46" spans="1:9" s="14" customFormat="1" ht="27.75" customHeight="1" x14ac:dyDescent="0.25">
      <c r="A46" s="40" t="s">
        <v>91</v>
      </c>
      <c r="B46" s="41"/>
      <c r="C46" s="41"/>
      <c r="D46" s="41"/>
      <c r="E46" s="41"/>
      <c r="F46" s="45"/>
      <c r="G46" s="16">
        <v>1255263.1599999999</v>
      </c>
      <c r="H46" s="16"/>
      <c r="I46" s="16"/>
    </row>
    <row r="47" spans="1:9" ht="15" customHeight="1" x14ac:dyDescent="0.25">
      <c r="A47" s="53" t="s">
        <v>83</v>
      </c>
      <c r="B47" s="54"/>
      <c r="C47" s="54"/>
      <c r="D47" s="54"/>
      <c r="E47" s="54"/>
      <c r="F47" s="55"/>
      <c r="G47" s="17">
        <f>G46</f>
        <v>1255263.1599999999</v>
      </c>
      <c r="H47" s="17">
        <f t="shared" ref="H47:I47" si="9">H46</f>
        <v>0</v>
      </c>
      <c r="I47" s="17">
        <f t="shared" si="9"/>
        <v>0</v>
      </c>
    </row>
    <row r="48" spans="1:9" ht="103.5" customHeight="1" x14ac:dyDescent="0.25">
      <c r="A48" s="53" t="s">
        <v>210</v>
      </c>
      <c r="B48" s="54"/>
      <c r="C48" s="54"/>
      <c r="D48" s="54"/>
      <c r="E48" s="54"/>
      <c r="F48" s="54"/>
      <c r="G48" s="54"/>
      <c r="H48" s="54"/>
      <c r="I48" s="55"/>
    </row>
    <row r="49" spans="1:9" s="14" customFormat="1" ht="41.25" hidden="1" customHeight="1" x14ac:dyDescent="0.25">
      <c r="A49" s="40" t="s">
        <v>92</v>
      </c>
      <c r="B49" s="41"/>
      <c r="C49" s="41"/>
      <c r="D49" s="41"/>
      <c r="E49" s="41"/>
      <c r="F49" s="45"/>
      <c r="G49" s="16"/>
      <c r="H49" s="16"/>
      <c r="I49" s="16"/>
    </row>
    <row r="50" spans="1:9" s="14" customFormat="1" hidden="1" x14ac:dyDescent="0.25">
      <c r="A50" s="53" t="s">
        <v>83</v>
      </c>
      <c r="B50" s="54"/>
      <c r="C50" s="54"/>
      <c r="D50" s="54"/>
      <c r="E50" s="54"/>
      <c r="F50" s="55"/>
      <c r="G50" s="17">
        <f>G49</f>
        <v>0</v>
      </c>
      <c r="H50" s="17">
        <f t="shared" ref="H50:I50" si="10">H49</f>
        <v>0</v>
      </c>
      <c r="I50" s="17">
        <f t="shared" si="10"/>
        <v>0</v>
      </c>
    </row>
    <row r="51" spans="1:9" ht="24.75" hidden="1" customHeight="1" x14ac:dyDescent="0.25">
      <c r="A51" s="63"/>
      <c r="B51" s="64"/>
      <c r="C51" s="64"/>
      <c r="D51" s="64"/>
      <c r="E51" s="64"/>
      <c r="F51" s="64"/>
      <c r="G51" s="64"/>
      <c r="H51" s="64"/>
      <c r="I51" s="65"/>
    </row>
    <row r="52" spans="1:9" ht="18.75" customHeight="1" x14ac:dyDescent="0.25">
      <c r="A52" s="56" t="s">
        <v>15</v>
      </c>
      <c r="B52" s="57"/>
      <c r="C52" s="57"/>
      <c r="D52" s="57"/>
      <c r="E52" s="57"/>
      <c r="F52" s="58"/>
      <c r="G52" s="18">
        <f>G40+G46+G49+G43</f>
        <v>5349463.16</v>
      </c>
      <c r="H52" s="18">
        <f t="shared" ref="H52:I52" si="11">H40+H46+H49+H43</f>
        <v>0</v>
      </c>
      <c r="I52" s="18">
        <f t="shared" si="11"/>
        <v>0</v>
      </c>
    </row>
    <row r="54" spans="1:9" ht="15.75" x14ac:dyDescent="0.25">
      <c r="A54" s="6" t="s">
        <v>93</v>
      </c>
    </row>
    <row r="56" spans="1:9" x14ac:dyDescent="0.25">
      <c r="A56" s="35" t="s">
        <v>11</v>
      </c>
      <c r="B56" s="35"/>
      <c r="C56" s="35"/>
      <c r="D56" s="35"/>
      <c r="E56" s="35"/>
      <c r="F56" s="35"/>
      <c r="G56" s="35" t="s">
        <v>12</v>
      </c>
      <c r="H56" s="35"/>
      <c r="I56" s="35"/>
    </row>
    <row r="57" spans="1:9" x14ac:dyDescent="0.25">
      <c r="A57" s="35"/>
      <c r="B57" s="35"/>
      <c r="C57" s="35"/>
      <c r="D57" s="35"/>
      <c r="E57" s="35"/>
      <c r="F57" s="35"/>
      <c r="G57" s="3" t="s">
        <v>4</v>
      </c>
      <c r="H57" s="3" t="s">
        <v>5</v>
      </c>
      <c r="I57" s="3" t="s">
        <v>6</v>
      </c>
    </row>
    <row r="58" spans="1:9" s="14" customFormat="1" ht="31.5" customHeight="1" x14ac:dyDescent="0.25">
      <c r="A58" s="59" t="s">
        <v>94</v>
      </c>
      <c r="B58" s="59"/>
      <c r="C58" s="59"/>
      <c r="D58" s="59"/>
      <c r="E58" s="59"/>
      <c r="F58" s="59"/>
      <c r="G58" s="16">
        <v>13000</v>
      </c>
      <c r="H58" s="16"/>
      <c r="I58" s="16"/>
    </row>
    <row r="59" spans="1:9" s="14" customFormat="1" ht="15" customHeight="1" x14ac:dyDescent="0.25">
      <c r="A59" s="53" t="s">
        <v>83</v>
      </c>
      <c r="B59" s="54"/>
      <c r="C59" s="54"/>
      <c r="D59" s="54"/>
      <c r="E59" s="54"/>
      <c r="F59" s="55"/>
      <c r="G59" s="17">
        <f>G58</f>
        <v>13000</v>
      </c>
      <c r="H59" s="17">
        <f t="shared" ref="H59:I59" si="12">H58</f>
        <v>0</v>
      </c>
      <c r="I59" s="17">
        <f t="shared" si="12"/>
        <v>0</v>
      </c>
    </row>
    <row r="60" spans="1:9" ht="39" customHeight="1" x14ac:dyDescent="0.25">
      <c r="A60" s="42" t="s">
        <v>161</v>
      </c>
      <c r="B60" s="43"/>
      <c r="C60" s="43"/>
      <c r="D60" s="43"/>
      <c r="E60" s="43"/>
      <c r="F60" s="43"/>
      <c r="G60" s="43"/>
      <c r="H60" s="43"/>
      <c r="I60" s="44"/>
    </row>
    <row r="61" spans="1:9" s="14" customFormat="1" ht="31.5" customHeight="1" x14ac:dyDescent="0.25">
      <c r="A61" s="59" t="s">
        <v>162</v>
      </c>
      <c r="B61" s="59"/>
      <c r="C61" s="59"/>
      <c r="D61" s="59"/>
      <c r="E61" s="59"/>
      <c r="F61" s="59"/>
      <c r="G61" s="16">
        <v>-92782.1</v>
      </c>
      <c r="H61" s="16"/>
      <c r="I61" s="16"/>
    </row>
    <row r="62" spans="1:9" s="14" customFormat="1" ht="15" customHeight="1" x14ac:dyDescent="0.25">
      <c r="A62" s="53" t="s">
        <v>14</v>
      </c>
      <c r="B62" s="54"/>
      <c r="C62" s="54"/>
      <c r="D62" s="54"/>
      <c r="E62" s="54"/>
      <c r="F62" s="55"/>
      <c r="G62" s="17">
        <f>G61</f>
        <v>-92782.1</v>
      </c>
      <c r="H62" s="17">
        <f t="shared" ref="H62:I62" si="13">H61</f>
        <v>0</v>
      </c>
      <c r="I62" s="17">
        <f t="shared" si="13"/>
        <v>0</v>
      </c>
    </row>
    <row r="63" spans="1:9" ht="41.25" customHeight="1" x14ac:dyDescent="0.25">
      <c r="A63" s="42" t="s">
        <v>163</v>
      </c>
      <c r="B63" s="43"/>
      <c r="C63" s="43"/>
      <c r="D63" s="43"/>
      <c r="E63" s="43"/>
      <c r="F63" s="43"/>
      <c r="G63" s="43"/>
      <c r="H63" s="43"/>
      <c r="I63" s="44"/>
    </row>
    <row r="64" spans="1:9" x14ac:dyDescent="0.25">
      <c r="A64" s="34" t="s">
        <v>15</v>
      </c>
      <c r="B64" s="34"/>
      <c r="C64" s="34"/>
      <c r="D64" s="34"/>
      <c r="E64" s="34"/>
      <c r="F64" s="34"/>
      <c r="G64" s="18">
        <f>G58+G61</f>
        <v>-79782.100000000006</v>
      </c>
      <c r="H64" s="18">
        <f t="shared" ref="H64:I64" si="14">H58</f>
        <v>0</v>
      </c>
      <c r="I64" s="18">
        <f t="shared" si="14"/>
        <v>0</v>
      </c>
    </row>
    <row r="65" spans="1:9" hidden="1" x14ac:dyDescent="0.25"/>
    <row r="66" spans="1:9" ht="15.75" hidden="1" x14ac:dyDescent="0.25">
      <c r="A66" s="6" t="s">
        <v>95</v>
      </c>
    </row>
    <row r="67" spans="1:9" hidden="1" x14ac:dyDescent="0.25"/>
    <row r="68" spans="1:9" hidden="1" x14ac:dyDescent="0.25">
      <c r="A68" s="35" t="s">
        <v>11</v>
      </c>
      <c r="B68" s="35"/>
      <c r="C68" s="35"/>
      <c r="D68" s="35"/>
      <c r="E68" s="35"/>
      <c r="F68" s="35"/>
      <c r="G68" s="35" t="s">
        <v>12</v>
      </c>
      <c r="H68" s="35"/>
      <c r="I68" s="35"/>
    </row>
    <row r="69" spans="1:9" hidden="1" x14ac:dyDescent="0.25">
      <c r="A69" s="35"/>
      <c r="B69" s="35"/>
      <c r="C69" s="35"/>
      <c r="D69" s="35"/>
      <c r="E69" s="35"/>
      <c r="F69" s="35"/>
      <c r="G69" s="3" t="s">
        <v>4</v>
      </c>
      <c r="H69" s="3" t="s">
        <v>5</v>
      </c>
      <c r="I69" s="3" t="s">
        <v>6</v>
      </c>
    </row>
    <row r="70" spans="1:9" s="14" customFormat="1" ht="31.5" hidden="1" customHeight="1" x14ac:dyDescent="0.25">
      <c r="A70" s="59" t="s">
        <v>96</v>
      </c>
      <c r="B70" s="59"/>
      <c r="C70" s="59"/>
      <c r="D70" s="59"/>
      <c r="E70" s="59"/>
      <c r="F70" s="59"/>
      <c r="G70" s="16"/>
      <c r="H70" s="16"/>
      <c r="I70" s="16"/>
    </row>
    <row r="71" spans="1:9" s="14" customFormat="1" ht="15" hidden="1" customHeight="1" x14ac:dyDescent="0.25">
      <c r="A71" s="53" t="s">
        <v>83</v>
      </c>
      <c r="B71" s="54"/>
      <c r="C71" s="54"/>
      <c r="D71" s="54"/>
      <c r="E71" s="54"/>
      <c r="F71" s="55"/>
      <c r="G71" s="17">
        <f>G70</f>
        <v>0</v>
      </c>
      <c r="H71" s="17">
        <f t="shared" ref="H71:I71" si="15">H70</f>
        <v>0</v>
      </c>
      <c r="I71" s="17">
        <f t="shared" si="15"/>
        <v>0</v>
      </c>
    </row>
    <row r="72" spans="1:9" ht="32.25" hidden="1" customHeight="1" x14ac:dyDescent="0.25">
      <c r="A72" s="62"/>
      <c r="B72" s="62"/>
      <c r="C72" s="62"/>
      <c r="D72" s="62"/>
      <c r="E72" s="62"/>
      <c r="F72" s="62"/>
      <c r="G72" s="62"/>
      <c r="H72" s="62"/>
      <c r="I72" s="62"/>
    </row>
    <row r="73" spans="1:9" hidden="1" x14ac:dyDescent="0.25">
      <c r="A73" s="34" t="s">
        <v>15</v>
      </c>
      <c r="B73" s="34"/>
      <c r="C73" s="34"/>
      <c r="D73" s="34"/>
      <c r="E73" s="34"/>
      <c r="F73" s="34"/>
      <c r="G73" s="18">
        <f>G70</f>
        <v>0</v>
      </c>
      <c r="H73" s="18">
        <f t="shared" ref="H73:I73" si="16">H70</f>
        <v>0</v>
      </c>
      <c r="I73" s="18">
        <f t="shared" si="16"/>
        <v>0</v>
      </c>
    </row>
    <row r="74" spans="1:9" x14ac:dyDescent="0.25">
      <c r="A74" s="34" t="s">
        <v>217</v>
      </c>
      <c r="B74" s="34"/>
      <c r="C74" s="34"/>
      <c r="D74" s="34"/>
      <c r="E74" s="34"/>
      <c r="F74" s="34"/>
      <c r="G74" s="18">
        <f>G34+G52+G64+G73</f>
        <v>2854523.4600000004</v>
      </c>
      <c r="H74" s="18">
        <f t="shared" ref="H74:I74" si="17">H34+H52+H64+H73</f>
        <v>4386755.62</v>
      </c>
      <c r="I74" s="18">
        <f t="shared" si="17"/>
        <v>0</v>
      </c>
    </row>
  </sheetData>
  <mergeCells count="59">
    <mergeCell ref="A70:F70"/>
    <mergeCell ref="A72:I72"/>
    <mergeCell ref="A64:F64"/>
    <mergeCell ref="A42:I42"/>
    <mergeCell ref="A46:F46"/>
    <mergeCell ref="A47:F47"/>
    <mergeCell ref="A48:I48"/>
    <mergeCell ref="A49:F49"/>
    <mergeCell ref="A43:F43"/>
    <mergeCell ref="A44:F44"/>
    <mergeCell ref="A45:I45"/>
    <mergeCell ref="A34:F34"/>
    <mergeCell ref="A38:F39"/>
    <mergeCell ref="G38:I38"/>
    <mergeCell ref="A40:F40"/>
    <mergeCell ref="A41:F41"/>
    <mergeCell ref="A16:F16"/>
    <mergeCell ref="A17:F17"/>
    <mergeCell ref="A18:I18"/>
    <mergeCell ref="A30:I30"/>
    <mergeCell ref="A23:F23"/>
    <mergeCell ref="A24:I24"/>
    <mergeCell ref="A27:I27"/>
    <mergeCell ref="A25:F25"/>
    <mergeCell ref="A26:F26"/>
    <mergeCell ref="A28:F28"/>
    <mergeCell ref="A29:F29"/>
    <mergeCell ref="A31:F31"/>
    <mergeCell ref="A32:F32"/>
    <mergeCell ref="A33:I33"/>
    <mergeCell ref="A1:I1"/>
    <mergeCell ref="A3:I3"/>
    <mergeCell ref="A5:C5"/>
    <mergeCell ref="D5:F6"/>
    <mergeCell ref="G5:I6"/>
    <mergeCell ref="A6:C6"/>
    <mergeCell ref="A19:F19"/>
    <mergeCell ref="A20:F20"/>
    <mergeCell ref="A21:I21"/>
    <mergeCell ref="A22:F22"/>
    <mergeCell ref="A10:I10"/>
    <mergeCell ref="A14:F15"/>
    <mergeCell ref="G14:I14"/>
    <mergeCell ref="A74:F74"/>
    <mergeCell ref="A50:F50"/>
    <mergeCell ref="A51:I51"/>
    <mergeCell ref="A59:F59"/>
    <mergeCell ref="A60:I60"/>
    <mergeCell ref="A52:F52"/>
    <mergeCell ref="A56:F57"/>
    <mergeCell ref="G56:I56"/>
    <mergeCell ref="A58:F58"/>
    <mergeCell ref="A61:F61"/>
    <mergeCell ref="A62:F62"/>
    <mergeCell ref="A63:I63"/>
    <mergeCell ref="A71:F71"/>
    <mergeCell ref="A73:F73"/>
    <mergeCell ref="A68:F69"/>
    <mergeCell ref="G68:I68"/>
  </mergeCells>
  <pageMargins left="0.70866141732283472" right="0.70866141732283472" top="0.78740157480314965" bottom="0.59055118110236227" header="0.31496062992125984" footer="0.31496062992125984"/>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election activeCell="A47" sqref="A47:XFD47"/>
    </sheetView>
  </sheetViews>
  <sheetFormatPr defaultRowHeight="15" x14ac:dyDescent="0.25"/>
  <cols>
    <col min="1" max="9" width="13.7109375" customWidth="1"/>
  </cols>
  <sheetData>
    <row r="1" spans="1:9" ht="29.25" customHeight="1" x14ac:dyDescent="0.25">
      <c r="A1" s="48" t="s">
        <v>97</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29824119.120000001</v>
      </c>
      <c r="B8" s="4">
        <v>29163500</v>
      </c>
      <c r="C8" s="4">
        <v>29556700</v>
      </c>
      <c r="D8" s="4">
        <f>G8-A8</f>
        <v>0</v>
      </c>
      <c r="E8" s="4">
        <f t="shared" ref="E8:F8" si="0">H8-B8</f>
        <v>0</v>
      </c>
      <c r="F8" s="4">
        <f t="shared" si="0"/>
        <v>0</v>
      </c>
      <c r="G8" s="4">
        <v>29824119.120000001</v>
      </c>
      <c r="H8" s="4">
        <v>29163500</v>
      </c>
      <c r="I8" s="4">
        <v>29556700</v>
      </c>
    </row>
    <row r="10" spans="1:9" ht="34.5" customHeight="1" x14ac:dyDescent="0.25">
      <c r="A10" s="38" t="s">
        <v>80</v>
      </c>
      <c r="B10" s="38"/>
      <c r="C10" s="38"/>
      <c r="D10" s="38"/>
      <c r="E10" s="38"/>
      <c r="F10" s="38"/>
      <c r="G10" s="38"/>
      <c r="H10" s="38"/>
      <c r="I10" s="38"/>
    </row>
    <row r="12" spans="1:9" ht="15.75" hidden="1" x14ac:dyDescent="0.25">
      <c r="A12" s="6" t="s">
        <v>98</v>
      </c>
    </row>
    <row r="13" spans="1:9" hidden="1" x14ac:dyDescent="0.25">
      <c r="I13" s="11" t="s">
        <v>21</v>
      </c>
    </row>
    <row r="14" spans="1:9" hidden="1" x14ac:dyDescent="0.25">
      <c r="A14" s="35" t="s">
        <v>11</v>
      </c>
      <c r="B14" s="35"/>
      <c r="C14" s="35"/>
      <c r="D14" s="35"/>
      <c r="E14" s="35"/>
      <c r="F14" s="35"/>
      <c r="G14" s="35" t="s">
        <v>12</v>
      </c>
      <c r="H14" s="35"/>
      <c r="I14" s="35"/>
    </row>
    <row r="15" spans="1:9" hidden="1" x14ac:dyDescent="0.25">
      <c r="A15" s="35"/>
      <c r="B15" s="35"/>
      <c r="C15" s="35"/>
      <c r="D15" s="35"/>
      <c r="E15" s="35"/>
      <c r="F15" s="35"/>
      <c r="G15" s="3" t="s">
        <v>4</v>
      </c>
      <c r="H15" s="3" t="s">
        <v>5</v>
      </c>
      <c r="I15" s="3" t="s">
        <v>6</v>
      </c>
    </row>
    <row r="16" spans="1:9" s="14" customFormat="1" ht="53.25" hidden="1" customHeight="1" x14ac:dyDescent="0.25">
      <c r="A16" s="40" t="s">
        <v>99</v>
      </c>
      <c r="B16" s="41"/>
      <c r="C16" s="41"/>
      <c r="D16" s="41"/>
      <c r="E16" s="41"/>
      <c r="F16" s="45"/>
      <c r="G16" s="13"/>
      <c r="H16" s="13"/>
      <c r="I16" s="13"/>
    </row>
    <row r="17" spans="1:9" hidden="1" x14ac:dyDescent="0.25">
      <c r="A17" s="53" t="s">
        <v>14</v>
      </c>
      <c r="B17" s="54"/>
      <c r="C17" s="54"/>
      <c r="D17" s="54"/>
      <c r="E17" s="54"/>
      <c r="F17" s="55"/>
      <c r="G17" s="8">
        <f>G16</f>
        <v>0</v>
      </c>
      <c r="H17" s="8">
        <f t="shared" ref="H17:I17" si="1">H16</f>
        <v>0</v>
      </c>
      <c r="I17" s="8">
        <f t="shared" si="1"/>
        <v>0</v>
      </c>
    </row>
    <row r="18" spans="1:9" hidden="1" x14ac:dyDescent="0.25">
      <c r="A18" s="39"/>
      <c r="B18" s="39"/>
      <c r="C18" s="39"/>
      <c r="D18" s="39"/>
      <c r="E18" s="39"/>
      <c r="F18" s="39"/>
      <c r="G18" s="39"/>
      <c r="H18" s="39"/>
      <c r="I18" s="39"/>
    </row>
    <row r="19" spans="1:9" s="14" customFormat="1" ht="40.5" hidden="1" customHeight="1" x14ac:dyDescent="0.25">
      <c r="A19" s="40" t="s">
        <v>100</v>
      </c>
      <c r="B19" s="41"/>
      <c r="C19" s="41"/>
      <c r="D19" s="41"/>
      <c r="E19" s="41"/>
      <c r="F19" s="41"/>
      <c r="G19" s="13"/>
      <c r="H19" s="13"/>
      <c r="I19" s="13"/>
    </row>
    <row r="20" spans="1:9" ht="15" hidden="1" customHeight="1" x14ac:dyDescent="0.25">
      <c r="A20" s="53" t="s">
        <v>66</v>
      </c>
      <c r="B20" s="54"/>
      <c r="C20" s="54"/>
      <c r="D20" s="54"/>
      <c r="E20" s="54"/>
      <c r="F20" s="55"/>
      <c r="G20" s="9">
        <f>G19</f>
        <v>0</v>
      </c>
      <c r="H20" s="9">
        <f t="shared" ref="H20:I20" si="2">H19</f>
        <v>0</v>
      </c>
      <c r="I20" s="9">
        <f t="shared" si="2"/>
        <v>0</v>
      </c>
    </row>
    <row r="21" spans="1:9" ht="18" hidden="1" customHeight="1" x14ac:dyDescent="0.25">
      <c r="A21" s="42"/>
      <c r="B21" s="43"/>
      <c r="C21" s="43"/>
      <c r="D21" s="43"/>
      <c r="E21" s="43"/>
      <c r="F21" s="43"/>
      <c r="G21" s="43"/>
      <c r="H21" s="43"/>
      <c r="I21" s="44"/>
    </row>
    <row r="22" spans="1:9" s="14" customFormat="1" ht="40.5" hidden="1" customHeight="1" x14ac:dyDescent="0.25">
      <c r="A22" s="40" t="s">
        <v>101</v>
      </c>
      <c r="B22" s="41"/>
      <c r="C22" s="41"/>
      <c r="D22" s="41"/>
      <c r="E22" s="41"/>
      <c r="F22" s="45"/>
      <c r="G22" s="13"/>
      <c r="H22" s="13"/>
      <c r="I22" s="13"/>
    </row>
    <row r="23" spans="1:9" ht="15" hidden="1" customHeight="1" x14ac:dyDescent="0.25">
      <c r="A23" s="53" t="s">
        <v>102</v>
      </c>
      <c r="B23" s="54"/>
      <c r="C23" s="54"/>
      <c r="D23" s="54"/>
      <c r="E23" s="54"/>
      <c r="F23" s="55"/>
      <c r="G23" s="9">
        <f>G22</f>
        <v>0</v>
      </c>
      <c r="H23" s="9">
        <f t="shared" ref="H23:I23" si="3">H22</f>
        <v>0</v>
      </c>
      <c r="I23" s="9">
        <f t="shared" si="3"/>
        <v>0</v>
      </c>
    </row>
    <row r="24" spans="1:9" ht="15" hidden="1" customHeight="1" x14ac:dyDescent="0.25">
      <c r="A24" s="66"/>
      <c r="B24" s="67"/>
      <c r="C24" s="67"/>
      <c r="D24" s="67"/>
      <c r="E24" s="67"/>
      <c r="F24" s="68"/>
      <c r="G24" s="9"/>
      <c r="H24" s="9"/>
      <c r="I24" s="9"/>
    </row>
    <row r="25" spans="1:9" hidden="1" x14ac:dyDescent="0.25">
      <c r="A25" s="50" t="s">
        <v>15</v>
      </c>
      <c r="B25" s="51"/>
      <c r="C25" s="51"/>
      <c r="D25" s="51"/>
      <c r="E25" s="51"/>
      <c r="F25" s="52"/>
      <c r="G25" s="10">
        <f>G16+G19+G22</f>
        <v>0</v>
      </c>
      <c r="H25" s="10">
        <f t="shared" ref="H25:I25" si="4">H16+H19+H22</f>
        <v>0</v>
      </c>
      <c r="I25" s="10">
        <f t="shared" si="4"/>
        <v>0</v>
      </c>
    </row>
    <row r="26" spans="1:9" hidden="1" x14ac:dyDescent="0.25"/>
    <row r="27" spans="1:9" ht="33" hidden="1" customHeight="1" x14ac:dyDescent="0.25">
      <c r="A27" s="69" t="s">
        <v>103</v>
      </c>
      <c r="B27" s="69"/>
      <c r="C27" s="69"/>
      <c r="D27" s="69"/>
      <c r="E27" s="69"/>
      <c r="F27" s="69"/>
      <c r="G27" s="69"/>
      <c r="H27" s="69"/>
      <c r="I27" s="69"/>
    </row>
    <row r="28" spans="1:9" hidden="1" x14ac:dyDescent="0.25"/>
    <row r="29" spans="1:9" hidden="1" x14ac:dyDescent="0.25">
      <c r="A29" s="35" t="s">
        <v>11</v>
      </c>
      <c r="B29" s="35"/>
      <c r="C29" s="35"/>
      <c r="D29" s="35"/>
      <c r="E29" s="35"/>
      <c r="F29" s="35"/>
      <c r="G29" s="35" t="s">
        <v>12</v>
      </c>
      <c r="H29" s="35"/>
      <c r="I29" s="35"/>
    </row>
    <row r="30" spans="1:9" hidden="1" x14ac:dyDescent="0.25">
      <c r="A30" s="35"/>
      <c r="B30" s="35"/>
      <c r="C30" s="35"/>
      <c r="D30" s="35"/>
      <c r="E30" s="35"/>
      <c r="F30" s="35"/>
      <c r="G30" s="3" t="s">
        <v>7</v>
      </c>
      <c r="H30" s="3" t="s">
        <v>5</v>
      </c>
      <c r="I30" s="3" t="s">
        <v>8</v>
      </c>
    </row>
    <row r="31" spans="1:9" s="14" customFormat="1" ht="30.75" hidden="1" customHeight="1" x14ac:dyDescent="0.25">
      <c r="A31" s="40" t="s">
        <v>104</v>
      </c>
      <c r="B31" s="41"/>
      <c r="C31" s="41"/>
      <c r="D31" s="41"/>
      <c r="E31" s="41"/>
      <c r="F31" s="45"/>
      <c r="G31" s="16"/>
      <c r="H31" s="16"/>
      <c r="I31" s="16"/>
    </row>
    <row r="32" spans="1:9" ht="15" hidden="1" customHeight="1" x14ac:dyDescent="0.25">
      <c r="A32" s="53" t="s">
        <v>102</v>
      </c>
      <c r="B32" s="54"/>
      <c r="C32" s="54"/>
      <c r="D32" s="54"/>
      <c r="E32" s="54"/>
      <c r="F32" s="55"/>
      <c r="G32" s="17">
        <f>G31</f>
        <v>0</v>
      </c>
      <c r="H32" s="17">
        <f t="shared" ref="H32:I32" si="5">H31</f>
        <v>0</v>
      </c>
      <c r="I32" s="17">
        <f t="shared" si="5"/>
        <v>0</v>
      </c>
    </row>
    <row r="33" spans="1:9" ht="15" hidden="1" customHeight="1" x14ac:dyDescent="0.25">
      <c r="A33" s="66"/>
      <c r="B33" s="67"/>
      <c r="C33" s="67"/>
      <c r="D33" s="67"/>
      <c r="E33" s="67"/>
      <c r="F33" s="68"/>
      <c r="G33" s="17"/>
      <c r="H33" s="17"/>
      <c r="I33" s="17"/>
    </row>
    <row r="34" spans="1:9" ht="18.75" hidden="1" customHeight="1" x14ac:dyDescent="0.25">
      <c r="A34" s="56" t="s">
        <v>15</v>
      </c>
      <c r="B34" s="57"/>
      <c r="C34" s="57"/>
      <c r="D34" s="57"/>
      <c r="E34" s="57"/>
      <c r="F34" s="58"/>
      <c r="G34" s="18">
        <f>G31</f>
        <v>0</v>
      </c>
      <c r="H34" s="18">
        <f t="shared" ref="H34:I34" si="6">H31</f>
        <v>0</v>
      </c>
      <c r="I34" s="18">
        <f t="shared" si="6"/>
        <v>0</v>
      </c>
    </row>
    <row r="36" spans="1:9" ht="15.75" x14ac:dyDescent="0.25">
      <c r="A36" s="6" t="s">
        <v>105</v>
      </c>
    </row>
    <row r="38" spans="1:9" x14ac:dyDescent="0.25">
      <c r="A38" s="35" t="s">
        <v>11</v>
      </c>
      <c r="B38" s="35"/>
      <c r="C38" s="35"/>
      <c r="D38" s="35"/>
      <c r="E38" s="35"/>
      <c r="F38" s="35"/>
      <c r="G38" s="35" t="s">
        <v>12</v>
      </c>
      <c r="H38" s="35"/>
      <c r="I38" s="35"/>
    </row>
    <row r="39" spans="1:9" x14ac:dyDescent="0.25">
      <c r="A39" s="35"/>
      <c r="B39" s="35"/>
      <c r="C39" s="35"/>
      <c r="D39" s="35"/>
      <c r="E39" s="35"/>
      <c r="F39" s="35"/>
      <c r="G39" s="3" t="s">
        <v>4</v>
      </c>
      <c r="H39" s="3" t="s">
        <v>5</v>
      </c>
      <c r="I39" s="3" t="s">
        <v>6</v>
      </c>
    </row>
    <row r="40" spans="1:9" s="14" customFormat="1" ht="55.5" customHeight="1" x14ac:dyDescent="0.25">
      <c r="A40" s="40" t="s">
        <v>106</v>
      </c>
      <c r="B40" s="41"/>
      <c r="C40" s="41"/>
      <c r="D40" s="41"/>
      <c r="E40" s="41"/>
      <c r="F40" s="45"/>
      <c r="G40" s="16"/>
      <c r="H40" s="16"/>
      <c r="I40" s="16"/>
    </row>
    <row r="41" spans="1:9" s="14" customFormat="1" ht="15" customHeight="1" x14ac:dyDescent="0.25">
      <c r="A41" s="53" t="s">
        <v>102</v>
      </c>
      <c r="B41" s="54"/>
      <c r="C41" s="54"/>
      <c r="D41" s="54"/>
      <c r="E41" s="54"/>
      <c r="F41" s="55"/>
      <c r="G41" s="17">
        <f>G40</f>
        <v>0</v>
      </c>
      <c r="H41" s="17">
        <f t="shared" ref="H41:I41" si="7">H40</f>
        <v>0</v>
      </c>
      <c r="I41" s="17">
        <f t="shared" si="7"/>
        <v>0</v>
      </c>
    </row>
    <row r="42" spans="1:9" ht="27" customHeight="1" x14ac:dyDescent="0.25">
      <c r="A42" s="42" t="s">
        <v>164</v>
      </c>
      <c r="B42" s="43"/>
      <c r="C42" s="43"/>
      <c r="D42" s="43"/>
      <c r="E42" s="43"/>
      <c r="F42" s="43"/>
      <c r="G42" s="43"/>
      <c r="H42" s="43"/>
      <c r="I42" s="44"/>
    </row>
    <row r="43" spans="1:9" s="14" customFormat="1" ht="32.25" customHeight="1" x14ac:dyDescent="0.25">
      <c r="A43" s="40" t="s">
        <v>35</v>
      </c>
      <c r="B43" s="41"/>
      <c r="C43" s="41"/>
      <c r="D43" s="41"/>
      <c r="E43" s="41"/>
      <c r="F43" s="45"/>
      <c r="G43" s="16"/>
      <c r="H43" s="16"/>
      <c r="I43" s="16"/>
    </row>
    <row r="44" spans="1:9" s="14" customFormat="1" ht="15" customHeight="1" x14ac:dyDescent="0.25">
      <c r="A44" s="53" t="s">
        <v>102</v>
      </c>
      <c r="B44" s="54"/>
      <c r="C44" s="54"/>
      <c r="D44" s="54"/>
      <c r="E44" s="54"/>
      <c r="F44" s="55"/>
      <c r="G44" s="17">
        <f>G43</f>
        <v>0</v>
      </c>
      <c r="H44" s="17">
        <f t="shared" ref="H44:I44" si="8">H43</f>
        <v>0</v>
      </c>
      <c r="I44" s="17">
        <f t="shared" si="8"/>
        <v>0</v>
      </c>
    </row>
    <row r="45" spans="1:9" ht="27.75" customHeight="1" x14ac:dyDescent="0.25">
      <c r="A45" s="42" t="s">
        <v>165</v>
      </c>
      <c r="B45" s="43"/>
      <c r="C45" s="43"/>
      <c r="D45" s="43"/>
      <c r="E45" s="43"/>
      <c r="F45" s="43"/>
      <c r="G45" s="43"/>
      <c r="H45" s="43"/>
      <c r="I45" s="44"/>
    </row>
    <row r="46" spans="1:9" x14ac:dyDescent="0.25">
      <c r="A46" s="34" t="s">
        <v>15</v>
      </c>
      <c r="B46" s="34"/>
      <c r="C46" s="34"/>
      <c r="D46" s="34"/>
      <c r="E46" s="34"/>
      <c r="F46" s="34"/>
      <c r="G46" s="18">
        <f>G40+G43</f>
        <v>0</v>
      </c>
      <c r="H46" s="18">
        <f t="shared" ref="H46:I46" si="9">H40+H43</f>
        <v>0</v>
      </c>
      <c r="I46" s="18">
        <f t="shared" si="9"/>
        <v>0</v>
      </c>
    </row>
    <row r="47" spans="1:9" x14ac:dyDescent="0.25">
      <c r="A47" s="34" t="s">
        <v>217</v>
      </c>
      <c r="B47" s="34"/>
      <c r="C47" s="34"/>
      <c r="D47" s="34"/>
      <c r="E47" s="34"/>
      <c r="F47" s="34"/>
      <c r="G47" s="18">
        <f>G46</f>
        <v>0</v>
      </c>
      <c r="H47" s="18">
        <f t="shared" ref="H47:I47" si="10">H46</f>
        <v>0</v>
      </c>
      <c r="I47" s="18">
        <f t="shared" si="10"/>
        <v>0</v>
      </c>
    </row>
  </sheetData>
  <mergeCells count="36">
    <mergeCell ref="A18:I18"/>
    <mergeCell ref="A1:I1"/>
    <mergeCell ref="A3:I3"/>
    <mergeCell ref="A5:C5"/>
    <mergeCell ref="D5:F6"/>
    <mergeCell ref="G5:I6"/>
    <mergeCell ref="A6:C6"/>
    <mergeCell ref="A10:I10"/>
    <mergeCell ref="A14:F15"/>
    <mergeCell ref="G14:I14"/>
    <mergeCell ref="A16:F16"/>
    <mergeCell ref="A17:F17"/>
    <mergeCell ref="A38:F39"/>
    <mergeCell ref="G38:I38"/>
    <mergeCell ref="A40:F40"/>
    <mergeCell ref="A19:F19"/>
    <mergeCell ref="A20:F20"/>
    <mergeCell ref="A21:I21"/>
    <mergeCell ref="A22:F22"/>
    <mergeCell ref="A23:F23"/>
    <mergeCell ref="A47:F47"/>
    <mergeCell ref="A24:F24"/>
    <mergeCell ref="A33:F33"/>
    <mergeCell ref="A43:F43"/>
    <mergeCell ref="A44:F44"/>
    <mergeCell ref="A45:I45"/>
    <mergeCell ref="A41:F41"/>
    <mergeCell ref="A42:I42"/>
    <mergeCell ref="A32:F32"/>
    <mergeCell ref="A25:F25"/>
    <mergeCell ref="A29:F30"/>
    <mergeCell ref="G29:I29"/>
    <mergeCell ref="A31:F31"/>
    <mergeCell ref="A27:I27"/>
    <mergeCell ref="A46:F46"/>
    <mergeCell ref="A34:F34"/>
  </mergeCells>
  <pageMargins left="0.70866141732283472" right="0.70866141732283472" top="0.78740157480314965" bottom="0.59055118110236227" header="0.31496062992125984" footer="0.31496062992125984"/>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zoomScaleNormal="100" workbookViewId="0">
      <selection activeCell="A56" sqref="A56:XFD56"/>
    </sheetView>
  </sheetViews>
  <sheetFormatPr defaultRowHeight="15" x14ac:dyDescent="0.25"/>
  <cols>
    <col min="1" max="9" width="13.7109375" customWidth="1"/>
  </cols>
  <sheetData>
    <row r="1" spans="1:9" ht="47.25" customHeight="1" x14ac:dyDescent="0.25">
      <c r="A1" s="48" t="s">
        <v>107</v>
      </c>
      <c r="B1" s="49"/>
      <c r="C1" s="49"/>
      <c r="D1" s="49"/>
      <c r="E1" s="49"/>
      <c r="F1" s="49"/>
      <c r="G1" s="49"/>
      <c r="H1" s="49"/>
      <c r="I1" s="49"/>
    </row>
    <row r="2" spans="1:9" x14ac:dyDescent="0.25">
      <c r="A2" s="5"/>
      <c r="B2" s="5"/>
      <c r="C2" s="5"/>
      <c r="D2" s="5"/>
      <c r="E2" s="5"/>
      <c r="F2" s="5"/>
      <c r="G2" s="5"/>
      <c r="H2" s="5"/>
      <c r="I2" s="5"/>
    </row>
    <row r="3" spans="1:9" ht="31.5" customHeight="1" x14ac:dyDescent="0.25">
      <c r="A3" s="47" t="s">
        <v>22</v>
      </c>
      <c r="B3" s="47"/>
      <c r="C3" s="47"/>
      <c r="D3" s="47"/>
      <c r="E3" s="47"/>
      <c r="F3" s="47"/>
      <c r="G3" s="47"/>
      <c r="H3" s="47"/>
      <c r="I3" s="47"/>
    </row>
    <row r="4" spans="1:9" x14ac:dyDescent="0.25">
      <c r="I4" s="11" t="s">
        <v>21</v>
      </c>
    </row>
    <row r="5" spans="1:9" ht="42.75" customHeight="1" x14ac:dyDescent="0.25">
      <c r="A5" s="36" t="s">
        <v>0</v>
      </c>
      <c r="B5" s="36"/>
      <c r="C5" s="36"/>
      <c r="D5" s="35" t="s">
        <v>2</v>
      </c>
      <c r="E5" s="35"/>
      <c r="F5" s="35"/>
      <c r="G5" s="35" t="s">
        <v>3</v>
      </c>
      <c r="H5" s="35"/>
      <c r="I5" s="35"/>
    </row>
    <row r="6" spans="1:9" x14ac:dyDescent="0.25">
      <c r="A6" s="37" t="s">
        <v>1</v>
      </c>
      <c r="B6" s="37"/>
      <c r="C6" s="37"/>
      <c r="D6" s="35"/>
      <c r="E6" s="35"/>
      <c r="F6" s="35"/>
      <c r="G6" s="35"/>
      <c r="H6" s="35"/>
      <c r="I6" s="35"/>
    </row>
    <row r="7" spans="1:9" x14ac:dyDescent="0.25">
      <c r="A7" s="3" t="s">
        <v>4</v>
      </c>
      <c r="B7" s="3" t="s">
        <v>5</v>
      </c>
      <c r="C7" s="3" t="s">
        <v>6</v>
      </c>
      <c r="D7" s="3" t="s">
        <v>4</v>
      </c>
      <c r="E7" s="3" t="s">
        <v>5</v>
      </c>
      <c r="F7" s="3" t="s">
        <v>6</v>
      </c>
      <c r="G7" s="3" t="s">
        <v>7</v>
      </c>
      <c r="H7" s="3" t="s">
        <v>5</v>
      </c>
      <c r="I7" s="3" t="s">
        <v>8</v>
      </c>
    </row>
    <row r="8" spans="1:9" s="2" customFormat="1" ht="24" customHeight="1" x14ac:dyDescent="0.2">
      <c r="A8" s="4">
        <v>31918340</v>
      </c>
      <c r="B8" s="4">
        <v>22014100</v>
      </c>
      <c r="C8" s="4">
        <v>21052600</v>
      </c>
      <c r="D8" s="4">
        <f>G8-A8</f>
        <v>-84500</v>
      </c>
      <c r="E8" s="4">
        <f t="shared" ref="E8:F8" si="0">H8-B8</f>
        <v>0</v>
      </c>
      <c r="F8" s="4">
        <f t="shared" si="0"/>
        <v>0</v>
      </c>
      <c r="G8" s="4">
        <v>31833840</v>
      </c>
      <c r="H8" s="4">
        <v>22014100</v>
      </c>
      <c r="I8" s="4">
        <v>21052600</v>
      </c>
    </row>
    <row r="10" spans="1:9" ht="34.5" customHeight="1" x14ac:dyDescent="0.25">
      <c r="A10" s="38" t="s">
        <v>166</v>
      </c>
      <c r="B10" s="38"/>
      <c r="C10" s="38"/>
      <c r="D10" s="38"/>
      <c r="E10" s="38"/>
      <c r="F10" s="38"/>
      <c r="G10" s="38"/>
      <c r="H10" s="38"/>
      <c r="I10" s="38"/>
    </row>
    <row r="12" spans="1:9" ht="36" customHeight="1" x14ac:dyDescent="0.25">
      <c r="A12" s="70" t="s">
        <v>108</v>
      </c>
      <c r="B12" s="70"/>
      <c r="C12" s="70"/>
      <c r="D12" s="70"/>
      <c r="E12" s="70"/>
      <c r="F12" s="70"/>
      <c r="G12" s="70"/>
      <c r="H12" s="70"/>
      <c r="I12" s="70"/>
    </row>
    <row r="13" spans="1:9" x14ac:dyDescent="0.25">
      <c r="I13" s="11" t="s">
        <v>21</v>
      </c>
    </row>
    <row r="14" spans="1:9" x14ac:dyDescent="0.25">
      <c r="A14" s="35" t="s">
        <v>11</v>
      </c>
      <c r="B14" s="35"/>
      <c r="C14" s="35"/>
      <c r="D14" s="35"/>
      <c r="E14" s="35"/>
      <c r="F14" s="35"/>
      <c r="G14" s="35" t="s">
        <v>12</v>
      </c>
      <c r="H14" s="35"/>
      <c r="I14" s="35"/>
    </row>
    <row r="15" spans="1:9" x14ac:dyDescent="0.25">
      <c r="A15" s="35"/>
      <c r="B15" s="35"/>
      <c r="C15" s="35"/>
      <c r="D15" s="35"/>
      <c r="E15" s="35"/>
      <c r="F15" s="35"/>
      <c r="G15" s="3" t="s">
        <v>4</v>
      </c>
      <c r="H15" s="3" t="s">
        <v>5</v>
      </c>
      <c r="I15" s="3" t="s">
        <v>6</v>
      </c>
    </row>
    <row r="16" spans="1:9" s="14" customFormat="1" ht="28.5" hidden="1" customHeight="1" x14ac:dyDescent="0.25">
      <c r="A16" s="40" t="s">
        <v>109</v>
      </c>
      <c r="B16" s="41"/>
      <c r="C16" s="41"/>
      <c r="D16" s="41"/>
      <c r="E16" s="41"/>
      <c r="F16" s="45"/>
      <c r="G16" s="13"/>
      <c r="H16" s="13"/>
      <c r="I16" s="13"/>
    </row>
    <row r="17" spans="1:9" hidden="1" x14ac:dyDescent="0.25">
      <c r="A17" s="53" t="s">
        <v>66</v>
      </c>
      <c r="B17" s="54"/>
      <c r="C17" s="54"/>
      <c r="D17" s="54"/>
      <c r="E17" s="54"/>
      <c r="F17" s="55"/>
      <c r="G17" s="8">
        <f>G16</f>
        <v>0</v>
      </c>
      <c r="H17" s="8">
        <f t="shared" ref="H17:I17" si="1">H16</f>
        <v>0</v>
      </c>
      <c r="I17" s="8">
        <f t="shared" si="1"/>
        <v>0</v>
      </c>
    </row>
    <row r="18" spans="1:9" hidden="1" x14ac:dyDescent="0.25">
      <c r="A18" s="39"/>
      <c r="B18" s="39"/>
      <c r="C18" s="39"/>
      <c r="D18" s="39"/>
      <c r="E18" s="39"/>
      <c r="F18" s="39"/>
      <c r="G18" s="39"/>
      <c r="H18" s="39"/>
      <c r="I18" s="39"/>
    </row>
    <row r="19" spans="1:9" s="14" customFormat="1" ht="30.75" customHeight="1" x14ac:dyDescent="0.25">
      <c r="A19" s="40" t="s">
        <v>110</v>
      </c>
      <c r="B19" s="41"/>
      <c r="C19" s="41"/>
      <c r="D19" s="41"/>
      <c r="E19" s="41"/>
      <c r="F19" s="41"/>
      <c r="G19" s="13">
        <v>-84500</v>
      </c>
      <c r="H19" s="13"/>
      <c r="I19" s="13"/>
    </row>
    <row r="20" spans="1:9" ht="15" customHeight="1" x14ac:dyDescent="0.25">
      <c r="A20" s="53" t="s">
        <v>66</v>
      </c>
      <c r="B20" s="54"/>
      <c r="C20" s="54"/>
      <c r="D20" s="54"/>
      <c r="E20" s="54"/>
      <c r="F20" s="55"/>
      <c r="G20" s="9">
        <f>G19</f>
        <v>-84500</v>
      </c>
      <c r="H20" s="9">
        <f t="shared" ref="H20:I20" si="2">H19</f>
        <v>0</v>
      </c>
      <c r="I20" s="9">
        <f t="shared" si="2"/>
        <v>0</v>
      </c>
    </row>
    <row r="21" spans="1:9" ht="66" customHeight="1" x14ac:dyDescent="0.25">
      <c r="A21" s="42" t="s">
        <v>167</v>
      </c>
      <c r="B21" s="43"/>
      <c r="C21" s="43"/>
      <c r="D21" s="43"/>
      <c r="E21" s="43"/>
      <c r="F21" s="43"/>
      <c r="G21" s="43"/>
      <c r="H21" s="43"/>
      <c r="I21" s="44"/>
    </row>
    <row r="22" spans="1:9" x14ac:dyDescent="0.25">
      <c r="A22" s="50" t="s">
        <v>15</v>
      </c>
      <c r="B22" s="51"/>
      <c r="C22" s="51"/>
      <c r="D22" s="51"/>
      <c r="E22" s="51"/>
      <c r="F22" s="52"/>
      <c r="G22" s="10">
        <f>G16+G19</f>
        <v>-84500</v>
      </c>
      <c r="H22" s="10">
        <f t="shared" ref="H22:I22" si="3">H16+H19</f>
        <v>0</v>
      </c>
      <c r="I22" s="10">
        <f t="shared" si="3"/>
        <v>0</v>
      </c>
    </row>
    <row r="23" spans="1:9" hidden="1" x14ac:dyDescent="0.25"/>
    <row r="24" spans="1:9" ht="33" hidden="1" customHeight="1" x14ac:dyDescent="0.25">
      <c r="A24" s="69" t="s">
        <v>111</v>
      </c>
      <c r="B24" s="69"/>
      <c r="C24" s="69"/>
      <c r="D24" s="69"/>
      <c r="E24" s="69"/>
      <c r="F24" s="69"/>
      <c r="G24" s="69"/>
      <c r="H24" s="69"/>
      <c r="I24" s="69"/>
    </row>
    <row r="25" spans="1:9" hidden="1" x14ac:dyDescent="0.25"/>
    <row r="26" spans="1:9" hidden="1" x14ac:dyDescent="0.25">
      <c r="A26" s="35" t="s">
        <v>11</v>
      </c>
      <c r="B26" s="35"/>
      <c r="C26" s="35"/>
      <c r="D26" s="35"/>
      <c r="E26" s="35"/>
      <c r="F26" s="35"/>
      <c r="G26" s="35" t="s">
        <v>12</v>
      </c>
      <c r="H26" s="35"/>
      <c r="I26" s="35"/>
    </row>
    <row r="27" spans="1:9" hidden="1" x14ac:dyDescent="0.25">
      <c r="A27" s="35"/>
      <c r="B27" s="35"/>
      <c r="C27" s="35"/>
      <c r="D27" s="35"/>
      <c r="E27" s="35"/>
      <c r="F27" s="35"/>
      <c r="G27" s="3" t="s">
        <v>7</v>
      </c>
      <c r="H27" s="3" t="s">
        <v>5</v>
      </c>
      <c r="I27" s="3" t="s">
        <v>8</v>
      </c>
    </row>
    <row r="28" spans="1:9" s="14" customFormat="1" ht="30.75" hidden="1" customHeight="1" x14ac:dyDescent="0.25">
      <c r="A28" s="40" t="s">
        <v>112</v>
      </c>
      <c r="B28" s="41"/>
      <c r="C28" s="41"/>
      <c r="D28" s="41"/>
      <c r="E28" s="41"/>
      <c r="F28" s="45"/>
      <c r="G28" s="16"/>
      <c r="H28" s="16"/>
      <c r="I28" s="16"/>
    </row>
    <row r="29" spans="1:9" ht="15" hidden="1" customHeight="1" x14ac:dyDescent="0.25">
      <c r="A29" s="53" t="s">
        <v>66</v>
      </c>
      <c r="B29" s="54"/>
      <c r="C29" s="54"/>
      <c r="D29" s="54"/>
      <c r="E29" s="54"/>
      <c r="F29" s="55"/>
      <c r="G29" s="17">
        <f>G28</f>
        <v>0</v>
      </c>
      <c r="H29" s="17">
        <f t="shared" ref="H29:I29" si="4">H28</f>
        <v>0</v>
      </c>
      <c r="I29" s="17">
        <f t="shared" si="4"/>
        <v>0</v>
      </c>
    </row>
    <row r="30" spans="1:9" ht="15" hidden="1" customHeight="1" x14ac:dyDescent="0.25">
      <c r="A30" s="66"/>
      <c r="B30" s="67"/>
      <c r="C30" s="67"/>
      <c r="D30" s="67"/>
      <c r="E30" s="67"/>
      <c r="F30" s="68"/>
      <c r="G30" s="17"/>
      <c r="H30" s="17"/>
      <c r="I30" s="17"/>
    </row>
    <row r="31" spans="1:9" s="14" customFormat="1" ht="30.75" hidden="1" customHeight="1" x14ac:dyDescent="0.25">
      <c r="A31" s="40" t="s">
        <v>113</v>
      </c>
      <c r="B31" s="41"/>
      <c r="C31" s="41"/>
      <c r="D31" s="41"/>
      <c r="E31" s="41"/>
      <c r="F31" s="45"/>
      <c r="G31" s="16"/>
      <c r="H31" s="16"/>
      <c r="I31" s="16"/>
    </row>
    <row r="32" spans="1:9" ht="15" hidden="1" customHeight="1" x14ac:dyDescent="0.25">
      <c r="A32" s="53" t="s">
        <v>66</v>
      </c>
      <c r="B32" s="54"/>
      <c r="C32" s="54"/>
      <c r="D32" s="54"/>
      <c r="E32" s="54"/>
      <c r="F32" s="55"/>
      <c r="G32" s="17">
        <f>G31</f>
        <v>0</v>
      </c>
      <c r="H32" s="17">
        <f t="shared" ref="H32:I32" si="5">H31</f>
        <v>0</v>
      </c>
      <c r="I32" s="17">
        <f t="shared" si="5"/>
        <v>0</v>
      </c>
    </row>
    <row r="33" spans="1:9" ht="15" hidden="1" customHeight="1" x14ac:dyDescent="0.25">
      <c r="A33" s="66"/>
      <c r="B33" s="67"/>
      <c r="C33" s="67"/>
      <c r="D33" s="67"/>
      <c r="E33" s="67"/>
      <c r="F33" s="68"/>
      <c r="G33" s="17"/>
      <c r="H33" s="17"/>
      <c r="I33" s="17"/>
    </row>
    <row r="34" spans="1:9" s="14" customFormat="1" ht="30.75" hidden="1" customHeight="1" x14ac:dyDescent="0.25">
      <c r="A34" s="40" t="s">
        <v>114</v>
      </c>
      <c r="B34" s="41"/>
      <c r="C34" s="41"/>
      <c r="D34" s="41"/>
      <c r="E34" s="41"/>
      <c r="F34" s="45"/>
      <c r="G34" s="16"/>
      <c r="H34" s="16"/>
      <c r="I34" s="16"/>
    </row>
    <row r="35" spans="1:9" ht="15" hidden="1" customHeight="1" x14ac:dyDescent="0.25">
      <c r="A35" s="53" t="s">
        <v>66</v>
      </c>
      <c r="B35" s="54"/>
      <c r="C35" s="54"/>
      <c r="D35" s="54"/>
      <c r="E35" s="54"/>
      <c r="F35" s="55"/>
      <c r="G35" s="17">
        <f>G34</f>
        <v>0</v>
      </c>
      <c r="H35" s="17">
        <f t="shared" ref="H35:I35" si="6">H34</f>
        <v>0</v>
      </c>
      <c r="I35" s="17">
        <f t="shared" si="6"/>
        <v>0</v>
      </c>
    </row>
    <row r="36" spans="1:9" ht="15" hidden="1" customHeight="1" x14ac:dyDescent="0.25">
      <c r="A36" s="66"/>
      <c r="B36" s="67"/>
      <c r="C36" s="67"/>
      <c r="D36" s="67"/>
      <c r="E36" s="67"/>
      <c r="F36" s="68"/>
      <c r="G36" s="17"/>
      <c r="H36" s="17"/>
      <c r="I36" s="17"/>
    </row>
    <row r="37" spans="1:9" s="14" customFormat="1" ht="30.75" hidden="1" customHeight="1" x14ac:dyDescent="0.25">
      <c r="A37" s="40" t="s">
        <v>115</v>
      </c>
      <c r="B37" s="41"/>
      <c r="C37" s="41"/>
      <c r="D37" s="41"/>
      <c r="E37" s="41"/>
      <c r="F37" s="45"/>
      <c r="G37" s="16"/>
      <c r="H37" s="16"/>
      <c r="I37" s="16"/>
    </row>
    <row r="38" spans="1:9" ht="15" hidden="1" customHeight="1" x14ac:dyDescent="0.25">
      <c r="A38" s="53" t="s">
        <v>66</v>
      </c>
      <c r="B38" s="54"/>
      <c r="C38" s="54"/>
      <c r="D38" s="54"/>
      <c r="E38" s="54"/>
      <c r="F38" s="55"/>
      <c r="G38" s="17">
        <f>G37</f>
        <v>0</v>
      </c>
      <c r="H38" s="17">
        <f t="shared" ref="H38:I38" si="7">H37</f>
        <v>0</v>
      </c>
      <c r="I38" s="17">
        <f t="shared" si="7"/>
        <v>0</v>
      </c>
    </row>
    <row r="39" spans="1:9" ht="15" hidden="1" customHeight="1" x14ac:dyDescent="0.25">
      <c r="A39" s="66"/>
      <c r="B39" s="67"/>
      <c r="C39" s="67"/>
      <c r="D39" s="67"/>
      <c r="E39" s="67"/>
      <c r="F39" s="68"/>
      <c r="G39" s="17"/>
      <c r="H39" s="17"/>
      <c r="I39" s="17"/>
    </row>
    <row r="40" spans="1:9" s="14" customFormat="1" ht="30.75" hidden="1" customHeight="1" x14ac:dyDescent="0.25">
      <c r="A40" s="40" t="s">
        <v>116</v>
      </c>
      <c r="B40" s="41"/>
      <c r="C40" s="41"/>
      <c r="D40" s="41"/>
      <c r="E40" s="41"/>
      <c r="F40" s="45"/>
      <c r="G40" s="16"/>
      <c r="H40" s="16"/>
      <c r="I40" s="16"/>
    </row>
    <row r="41" spans="1:9" ht="15" hidden="1" customHeight="1" x14ac:dyDescent="0.25">
      <c r="A41" s="53" t="s">
        <v>66</v>
      </c>
      <c r="B41" s="54"/>
      <c r="C41" s="54"/>
      <c r="D41" s="54"/>
      <c r="E41" s="54"/>
      <c r="F41" s="55"/>
      <c r="G41" s="17">
        <f>G40</f>
        <v>0</v>
      </c>
      <c r="H41" s="17">
        <f t="shared" ref="H41:I41" si="8">H40</f>
        <v>0</v>
      </c>
      <c r="I41" s="17">
        <f t="shared" si="8"/>
        <v>0</v>
      </c>
    </row>
    <row r="42" spans="1:9" ht="15" hidden="1" customHeight="1" x14ac:dyDescent="0.25">
      <c r="A42" s="66"/>
      <c r="B42" s="67"/>
      <c r="C42" s="67"/>
      <c r="D42" s="67"/>
      <c r="E42" s="67"/>
      <c r="F42" s="68"/>
      <c r="G42" s="17"/>
      <c r="H42" s="17"/>
      <c r="I42" s="17"/>
    </row>
    <row r="43" spans="1:9" s="14" customFormat="1" ht="30.75" hidden="1" customHeight="1" x14ac:dyDescent="0.25">
      <c r="A43" s="40" t="s">
        <v>117</v>
      </c>
      <c r="B43" s="41"/>
      <c r="C43" s="41"/>
      <c r="D43" s="41"/>
      <c r="E43" s="41"/>
      <c r="F43" s="45"/>
      <c r="G43" s="16"/>
      <c r="H43" s="16"/>
      <c r="I43" s="16"/>
    </row>
    <row r="44" spans="1:9" ht="15" hidden="1" customHeight="1" x14ac:dyDescent="0.25">
      <c r="A44" s="53" t="s">
        <v>66</v>
      </c>
      <c r="B44" s="54"/>
      <c r="C44" s="54"/>
      <c r="D44" s="54"/>
      <c r="E44" s="54"/>
      <c r="F44" s="55"/>
      <c r="G44" s="17">
        <f>G43</f>
        <v>0</v>
      </c>
      <c r="H44" s="17">
        <f t="shared" ref="H44:I44" si="9">H43</f>
        <v>0</v>
      </c>
      <c r="I44" s="17">
        <f t="shared" si="9"/>
        <v>0</v>
      </c>
    </row>
    <row r="45" spans="1:9" ht="15" hidden="1" customHeight="1" x14ac:dyDescent="0.25">
      <c r="A45" s="66"/>
      <c r="B45" s="67"/>
      <c r="C45" s="67"/>
      <c r="D45" s="67"/>
      <c r="E45" s="67"/>
      <c r="F45" s="68"/>
      <c r="G45" s="17"/>
      <c r="H45" s="17"/>
      <c r="I45" s="17"/>
    </row>
    <row r="46" spans="1:9" ht="18.75" hidden="1" customHeight="1" x14ac:dyDescent="0.25">
      <c r="A46" s="56" t="s">
        <v>15</v>
      </c>
      <c r="B46" s="57"/>
      <c r="C46" s="57"/>
      <c r="D46" s="57"/>
      <c r="E46" s="57"/>
      <c r="F46" s="58"/>
      <c r="G46" s="18">
        <f>G28+G31+G34+G37+G40+G43</f>
        <v>0</v>
      </c>
      <c r="H46" s="18">
        <f t="shared" ref="H46:I46" si="10">H28+H31+H34+H37+H40+H43</f>
        <v>0</v>
      </c>
      <c r="I46" s="18">
        <f t="shared" si="10"/>
        <v>0</v>
      </c>
    </row>
    <row r="47" spans="1:9" hidden="1" x14ac:dyDescent="0.25"/>
    <row r="48" spans="1:9" ht="15.75" hidden="1" x14ac:dyDescent="0.25">
      <c r="A48" s="6" t="s">
        <v>118</v>
      </c>
    </row>
    <row r="49" spans="1:9" hidden="1" x14ac:dyDescent="0.25"/>
    <row r="50" spans="1:9" hidden="1" x14ac:dyDescent="0.25">
      <c r="A50" s="35" t="s">
        <v>11</v>
      </c>
      <c r="B50" s="35"/>
      <c r="C50" s="35"/>
      <c r="D50" s="35"/>
      <c r="E50" s="35"/>
      <c r="F50" s="35"/>
      <c r="G50" s="35" t="s">
        <v>12</v>
      </c>
      <c r="H50" s="35"/>
      <c r="I50" s="35"/>
    </row>
    <row r="51" spans="1:9" hidden="1" x14ac:dyDescent="0.25">
      <c r="A51" s="35"/>
      <c r="B51" s="35"/>
      <c r="C51" s="35"/>
      <c r="D51" s="35"/>
      <c r="E51" s="35"/>
      <c r="F51" s="35"/>
      <c r="G51" s="3" t="s">
        <v>4</v>
      </c>
      <c r="H51" s="3" t="s">
        <v>5</v>
      </c>
      <c r="I51" s="3" t="s">
        <v>6</v>
      </c>
    </row>
    <row r="52" spans="1:9" s="14" customFormat="1" hidden="1" x14ac:dyDescent="0.25">
      <c r="A52" s="40" t="s">
        <v>119</v>
      </c>
      <c r="B52" s="41"/>
      <c r="C52" s="41"/>
      <c r="D52" s="41"/>
      <c r="E52" s="41"/>
      <c r="F52" s="45"/>
      <c r="G52" s="16"/>
      <c r="H52" s="16"/>
      <c r="I52" s="16"/>
    </row>
    <row r="53" spans="1:9" s="14" customFormat="1" ht="15" hidden="1" customHeight="1" x14ac:dyDescent="0.25">
      <c r="A53" s="53" t="s">
        <v>83</v>
      </c>
      <c r="B53" s="54"/>
      <c r="C53" s="54"/>
      <c r="D53" s="54"/>
      <c r="E53" s="54"/>
      <c r="F53" s="55"/>
      <c r="G53" s="17">
        <f>G52</f>
        <v>0</v>
      </c>
      <c r="H53" s="17">
        <f t="shared" ref="H53:I53" si="11">H52</f>
        <v>0</v>
      </c>
      <c r="I53" s="17">
        <f t="shared" si="11"/>
        <v>0</v>
      </c>
    </row>
    <row r="54" spans="1:9" ht="32.25" hidden="1" customHeight="1" x14ac:dyDescent="0.25">
      <c r="A54" s="42"/>
      <c r="B54" s="43"/>
      <c r="C54" s="43"/>
      <c r="D54" s="43"/>
      <c r="E54" s="43"/>
      <c r="F54" s="43"/>
      <c r="G54" s="43"/>
      <c r="H54" s="43"/>
      <c r="I54" s="44"/>
    </row>
    <row r="55" spans="1:9" hidden="1" x14ac:dyDescent="0.25">
      <c r="A55" s="34" t="s">
        <v>15</v>
      </c>
      <c r="B55" s="34"/>
      <c r="C55" s="34"/>
      <c r="D55" s="34"/>
      <c r="E55" s="34"/>
      <c r="F55" s="34"/>
      <c r="G55" s="18">
        <f>G52</f>
        <v>0</v>
      </c>
      <c r="H55" s="18">
        <f t="shared" ref="H55:I55" si="12">H52</f>
        <v>0</v>
      </c>
      <c r="I55" s="18">
        <f t="shared" si="12"/>
        <v>0</v>
      </c>
    </row>
    <row r="56" spans="1:9" x14ac:dyDescent="0.25">
      <c r="A56" s="34" t="s">
        <v>217</v>
      </c>
      <c r="B56" s="34"/>
      <c r="C56" s="34"/>
      <c r="D56" s="34"/>
      <c r="E56" s="34"/>
      <c r="F56" s="34"/>
      <c r="G56" s="18">
        <f>G22+G46+G55</f>
        <v>-84500</v>
      </c>
      <c r="H56" s="18">
        <f t="shared" ref="H56:I56" si="13">H22+H46+H55</f>
        <v>0</v>
      </c>
      <c r="I56" s="18">
        <f t="shared" si="13"/>
        <v>0</v>
      </c>
    </row>
  </sheetData>
  <mergeCells count="46">
    <mergeCell ref="A1:I1"/>
    <mergeCell ref="A3:I3"/>
    <mergeCell ref="A5:C5"/>
    <mergeCell ref="D5:F6"/>
    <mergeCell ref="G5:I6"/>
    <mergeCell ref="A6:C6"/>
    <mergeCell ref="A10:I10"/>
    <mergeCell ref="A14:F15"/>
    <mergeCell ref="G14:I14"/>
    <mergeCell ref="A16:F16"/>
    <mergeCell ref="A17:F17"/>
    <mergeCell ref="A35:F35"/>
    <mergeCell ref="A36:F36"/>
    <mergeCell ref="A37:F37"/>
    <mergeCell ref="A38:F38"/>
    <mergeCell ref="A22:F22"/>
    <mergeCell ref="A24:I24"/>
    <mergeCell ref="A26:F27"/>
    <mergeCell ref="G26:I26"/>
    <mergeCell ref="A28:F28"/>
    <mergeCell ref="A29:F29"/>
    <mergeCell ref="A12:I12"/>
    <mergeCell ref="A31:F31"/>
    <mergeCell ref="A32:F32"/>
    <mergeCell ref="A33:F33"/>
    <mergeCell ref="A34:F34"/>
    <mergeCell ref="A30:F30"/>
    <mergeCell ref="A19:F19"/>
    <mergeCell ref="A20:F20"/>
    <mergeCell ref="A21:I21"/>
    <mergeCell ref="A18:I18"/>
    <mergeCell ref="A56:F56"/>
    <mergeCell ref="A45:F45"/>
    <mergeCell ref="A39:F39"/>
    <mergeCell ref="A40:F40"/>
    <mergeCell ref="A41:F41"/>
    <mergeCell ref="A42:F42"/>
    <mergeCell ref="A43:F43"/>
    <mergeCell ref="A44:F44"/>
    <mergeCell ref="A54:I54"/>
    <mergeCell ref="A55:F55"/>
    <mergeCell ref="A46:F46"/>
    <mergeCell ref="A50:F51"/>
    <mergeCell ref="G50:I50"/>
    <mergeCell ref="A52:F52"/>
    <mergeCell ref="A53:F53"/>
  </mergeCells>
  <pageMargins left="0.70866141732283472" right="0.70866141732283472" top="0.78740157480314965" bottom="0.59055118110236227"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Доходы</vt:lpstr>
      <vt:lpstr>Развитие образования</vt:lpstr>
      <vt:lpstr>Развитие физ-ры</vt:lpstr>
      <vt:lpstr>Развитие культуры</vt:lpstr>
      <vt:lpstr>Развитие экономики</vt:lpstr>
      <vt:lpstr>Муниципальное управление</vt:lpstr>
      <vt:lpstr>Мун. хозяйство</vt:lpstr>
      <vt:lpstr>Соц. сфера</vt:lpstr>
      <vt:lpstr>Безоп. населения</vt:lpstr>
      <vt:lpstr>Комф. гор.среда</vt:lpstr>
      <vt:lpstr>Энергосбережение</vt:lpstr>
      <vt:lpstr>непрограммные расходы</vt:lpstr>
      <vt:lpstr>Доходы!Область_печати</vt:lpstr>
      <vt:lpstr>'непрограммные 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Клочинская Сабина Александровна</dc:creator>
  <cp:lastModifiedBy>Клочинская Сабина Александровна</cp:lastModifiedBy>
  <cp:lastPrinted>2020-09-01T12:44:54Z</cp:lastPrinted>
  <dcterms:created xsi:type="dcterms:W3CDTF">2020-08-21T08:04:15Z</dcterms:created>
  <dcterms:modified xsi:type="dcterms:W3CDTF">2020-09-01T12:45:41Z</dcterms:modified>
</cp:coreProperties>
</file>